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rganisasjon\A200\S213\FORT\UFORS\Regnearksmaler\2024\"/>
    </mc:Choice>
  </mc:AlternateContent>
  <xr:revisionPtr revIDLastSave="0" documentId="13_ncr:1_{78038935-4251-4576-BDDA-CF4FAAAE88AE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Puncegrunnlag - Resultat" sheetId="1" r:id="rId1"/>
    <sheet name="Punchegrunnlag - Balanse" sheetId="3" r:id="rId2"/>
    <sheet name="Fordringer og gjeld utland" sheetId="2" r:id="rId3"/>
    <sheet name="Ark1" sheetId="4" r:id="rId4"/>
  </sheets>
  <definedNames>
    <definedName name="_xlnm.Print_Area" localSheetId="0">'Puncegrunnlag - Resultat'!$A$1:$F$103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5" i="1" s="1"/>
  <c r="F88" i="1" s="1"/>
  <c r="F94" i="1" s="1"/>
  <c r="L64" i="2"/>
  <c r="K64" i="2"/>
  <c r="C64" i="2"/>
  <c r="C62" i="2"/>
  <c r="C65" i="2" s="1"/>
  <c r="F14" i="3"/>
  <c r="F20" i="3"/>
  <c r="F18" i="3"/>
  <c r="F12" i="3" s="1"/>
  <c r="F131" i="3" s="1"/>
  <c r="F133" i="3" s="1"/>
  <c r="F64" i="3"/>
  <c r="F86" i="3"/>
  <c r="F92" i="3"/>
  <c r="F101" i="3"/>
  <c r="F91" i="3" s="1"/>
  <c r="F84" i="3" s="1"/>
  <c r="F132" i="3" s="1"/>
  <c r="F114" i="3"/>
  <c r="F118" i="3"/>
  <c r="F33" i="1"/>
  <c r="F44" i="1"/>
  <c r="F49" i="1"/>
  <c r="F48" i="1"/>
  <c r="F65" i="1"/>
  <c r="F77" i="1"/>
  <c r="F75" i="1"/>
  <c r="F83" i="1"/>
  <c r="K62" i="2"/>
  <c r="K65" i="2" s="1"/>
  <c r="F62" i="2"/>
  <c r="F65" i="2" s="1"/>
  <c r="G62" i="2"/>
  <c r="H62" i="2"/>
  <c r="I62" i="2"/>
  <c r="I65" i="2" s="1"/>
  <c r="J62" i="2"/>
  <c r="J65" i="2" s="1"/>
  <c r="L62" i="2"/>
  <c r="L65" i="2" s="1"/>
  <c r="M62" i="2"/>
  <c r="N62" i="2"/>
  <c r="E62" i="2"/>
  <c r="D62" i="2"/>
  <c r="D65" i="2" s="1"/>
  <c r="F64" i="2"/>
  <c r="N64" i="2"/>
  <c r="N65" i="2" s="1"/>
  <c r="M64" i="2"/>
  <c r="M65" i="2" s="1"/>
  <c r="J64" i="2"/>
  <c r="I64" i="2"/>
  <c r="H64" i="2"/>
  <c r="G64" i="2"/>
  <c r="G65" i="2"/>
  <c r="E64" i="2"/>
  <c r="E65" i="2"/>
  <c r="D64" i="2"/>
  <c r="B6" i="2"/>
  <c r="B4" i="2"/>
  <c r="B6" i="3"/>
  <c r="B4" i="3"/>
  <c r="H65" i="2"/>
</calcChain>
</file>

<file path=xl/sharedStrings.xml><?xml version="1.0" encoding="utf-8"?>
<sst xmlns="http://schemas.openxmlformats.org/spreadsheetml/2006/main" count="585" uniqueCount="362">
  <si>
    <t>Resultat for:</t>
  </si>
  <si>
    <t>Datasentralnr. (3 siffer)</t>
  </si>
  <si>
    <t>041</t>
  </si>
  <si>
    <t>Organisasjonsnr. (9 siffer)</t>
  </si>
  <si>
    <t>xxxxxxxxx</t>
  </si>
  <si>
    <t>Rapport nr.(2 siffer)</t>
  </si>
  <si>
    <t>Periode (år; 6 siffer)</t>
  </si>
  <si>
    <t>Tekst</t>
  </si>
  <si>
    <t>For</t>
  </si>
  <si>
    <t>Objektskode</t>
  </si>
  <si>
    <t>Sektor</t>
  </si>
  <si>
    <t>Valuta</t>
  </si>
  <si>
    <t>Beløp</t>
  </si>
  <si>
    <t xml:space="preserve">internt </t>
  </si>
  <si>
    <t>Underobjekt</t>
  </si>
  <si>
    <t>i 1000 kr</t>
  </si>
  <si>
    <t>bruk</t>
  </si>
  <si>
    <t>Løpetid</t>
  </si>
  <si>
    <t>0100000</t>
  </si>
  <si>
    <t>0101000</t>
  </si>
  <si>
    <t xml:space="preserve">   1.2 Avgitte gjenforsikringspremier, Norge (negativt fortegn hvis kostnad)</t>
  </si>
  <si>
    <t>0200000</t>
  </si>
  <si>
    <t xml:space="preserve">   1.2 Avgitte gjenforsikringspremier, Utlandet (negativt fortegn hvis kostnad)</t>
  </si>
  <si>
    <t xml:space="preserve">   1.3 Overføring av premiereserve mv. fra andre, Norge</t>
  </si>
  <si>
    <t xml:space="preserve">   1.3 Overføring av premiereserve mv. fra andre, Utlandet</t>
  </si>
  <si>
    <t xml:space="preserve"> </t>
  </si>
  <si>
    <t>2. Finansinntekter (sumpost)</t>
  </si>
  <si>
    <t xml:space="preserve">   2.1 Renteinntekter, Norge</t>
  </si>
  <si>
    <t xml:space="preserve">   2.1 Renteinntekter, Utlandet</t>
  </si>
  <si>
    <t>0369100</t>
  </si>
  <si>
    <t xml:space="preserve">   2.3 Andre finansinntekter, Norge  (negativt fortegn hvis kostnad)</t>
  </si>
  <si>
    <t>0000000</t>
  </si>
  <si>
    <t xml:space="preserve">   2.3 Andre finansinntekter, Utlandet  (negativt fortegn hvis kostnad)</t>
  </si>
  <si>
    <t>000</t>
  </si>
  <si>
    <t>4. Øvrige forsikringsrelaterte inntekter (sumpost)</t>
  </si>
  <si>
    <t>0830000</t>
  </si>
  <si>
    <t>5. Erstatninger i livsforsikring (sumpost)</t>
  </si>
  <si>
    <t xml:space="preserve">   5.1 Utbetalte erstatninger brutto (sumpost)</t>
  </si>
  <si>
    <t>0111000</t>
  </si>
  <si>
    <t xml:space="preserve">   5.2 Gjenforsikringsandel av utbetalte erstatninger, Norge (negativt fortegn hvis inntekt)</t>
  </si>
  <si>
    <t xml:space="preserve">   5.2 Gjenforsikringsandel av utbetalte erstatninger, Utlandet (negativt fortegn hvis inntekt)</t>
  </si>
  <si>
    <t xml:space="preserve">   5.3 Endring i avsetning til erstatninger, brutto (negativt fortegn hvis inntekt)</t>
  </si>
  <si>
    <t xml:space="preserve">   5.4 Gjenforsikringsandel av endring i avsetning til erstatninger (negativt fortegn hvis inntekt)</t>
  </si>
  <si>
    <t xml:space="preserve">   5.5 Overføring av premiereserve mv. til andre, Norge</t>
  </si>
  <si>
    <t xml:space="preserve">   5.5 Overføring av premiereserve mv. til andre, Utlandet</t>
  </si>
  <si>
    <t>6. Endring i forsikringsmessige avsetninger i livsforsikring (sumpost)</t>
  </si>
  <si>
    <t xml:space="preserve">   6.2 Gjenforsikringsandel av premiereserve (negativt fortegn hvis inntekt) </t>
  </si>
  <si>
    <t xml:space="preserve">   6.3 Andre forsikringsmessige avsetninger (negativt fortegn hvis inntekt)</t>
  </si>
  <si>
    <t>7. Bonus og premierabatter etter fradrag for gjenforsikringsandel</t>
  </si>
  <si>
    <t>8. Driftskostnader (sumpost)</t>
  </si>
  <si>
    <t xml:space="preserve">   8.1 Lønnskostnader</t>
  </si>
  <si>
    <t>0050000</t>
  </si>
  <si>
    <t xml:space="preserve">   8.2 Provisjoner, kurtasje mv. (sumpost)</t>
  </si>
  <si>
    <t>0880000</t>
  </si>
  <si>
    <t>0300000</t>
  </si>
  <si>
    <t xml:space="preserve">   8.3 Avskrivninger</t>
  </si>
  <si>
    <t>9. Finanskostnader (sumpost)</t>
  </si>
  <si>
    <t xml:space="preserve">   9.1 Rentekostnader, Norge</t>
  </si>
  <si>
    <t xml:space="preserve">   9.1 Rentekostnader, Utlandet</t>
  </si>
  <si>
    <t xml:space="preserve">   9.2 Andre finanskostnader</t>
  </si>
  <si>
    <t>10. Resultat av ordinær drift før skatt (sumpost)</t>
  </si>
  <si>
    <t>999</t>
  </si>
  <si>
    <t xml:space="preserve">Balanse for: </t>
  </si>
  <si>
    <t>Rapport nr. (2 siffer)</t>
  </si>
  <si>
    <t xml:space="preserve">Periode (år; 6 siffer)  </t>
  </si>
  <si>
    <t xml:space="preserve">Sektor: </t>
  </si>
  <si>
    <t>Næring:</t>
  </si>
  <si>
    <t xml:space="preserve">Valuta: </t>
  </si>
  <si>
    <t xml:space="preserve">Beløp </t>
  </si>
  <si>
    <t>EIENDELER: (sumpost)</t>
  </si>
  <si>
    <r>
      <t>1. Immaterielle eiendeler og varige driftsmidler</t>
    </r>
    <r>
      <rPr>
        <b/>
        <vertAlign val="superscript"/>
        <sz val="8"/>
        <color indexed="8"/>
        <rFont val="Arial"/>
        <family val="2"/>
      </rPr>
      <t>1</t>
    </r>
  </si>
  <si>
    <t>2. Verdipapirer (sumpost)</t>
  </si>
  <si>
    <t xml:space="preserve">   2.1 Verdipapirer som forvaltes av hovedkontor</t>
  </si>
  <si>
    <t xml:space="preserve">   2.2 Verdipapirer som forvaltes av filial (sumpost)</t>
  </si>
  <si>
    <t xml:space="preserve">      2.2.2 Obligasjoner og sertifikater, Stats- og trygdeforvaltningen</t>
  </si>
  <si>
    <t xml:space="preserve">      2.2.2 Obligasjoner og sertifikater, Statlig låneinstitutter</t>
  </si>
  <si>
    <t xml:space="preserve">      2.2.2 Obligasjoner og sertifikater, Kredittforetak</t>
  </si>
  <si>
    <t xml:space="preserve">      2.2.2 Obligasjoner og sertifikater, Finansieringsselskaper</t>
  </si>
  <si>
    <t xml:space="preserve">      2.2.2 Obligasjoner og sertifikater, Andre finansielle foretak</t>
  </si>
  <si>
    <t xml:space="preserve">      2.2.2 Obligasjoner og sertifikater, Finansielle holdingselskaper</t>
  </si>
  <si>
    <t xml:space="preserve">      2.2.2 Obligasjoner og sertifikater, Livsforsikringsselskaper</t>
  </si>
  <si>
    <t xml:space="preserve">      2.2.2 Obligasjoner og sertifikater, Skadeforsikringsselskaper</t>
  </si>
  <si>
    <t xml:space="preserve">      2.2.2 Obligasjoner og sertifikater, Statens forretningsdrift</t>
  </si>
  <si>
    <t xml:space="preserve">      2.2.2 Obligasjoner og sertifikater, Statlig eide foretak</t>
  </si>
  <si>
    <t xml:space="preserve">      2.2.2 Obligasjoner og sertifikater, Kommunal forretningsdrift</t>
  </si>
  <si>
    <t xml:space="preserve">      2.2.2 Obligasjoner og sertifikater, Selvstendige kommuneforetak</t>
  </si>
  <si>
    <t xml:space="preserve">      2.2.2 Obligasjoner og sertifikater, Private foretak med begrenset ansvar</t>
  </si>
  <si>
    <t xml:space="preserve">      2.2.2 Obligasjoner og sertifikater, Personlige foretak</t>
  </si>
  <si>
    <t xml:space="preserve">      2.2.2 Obligasjoner og sertifikater, Ufordelt sektor</t>
  </si>
  <si>
    <t xml:space="preserve">      2.2.2 Obligasjoner og sertifikater, Utenlandske sektorer i alt</t>
  </si>
  <si>
    <t xml:space="preserve">      2.2.2 Obligasjoner og sertifikater, Utenlandske sektorer i alt, tilknyttede selskaper</t>
  </si>
  <si>
    <t xml:space="preserve">      2.2.2 Obligasjoner og sertifikater, Utenlandske sektorer i alt, konsernselskaper</t>
  </si>
  <si>
    <t>3. Fordringer mv. (sumpost)</t>
  </si>
  <si>
    <t xml:space="preserve">   3.1 Opptjente inntekter, Norge</t>
  </si>
  <si>
    <t xml:space="preserve">   3.1 Opptjente inntekter, Utlandet</t>
  </si>
  <si>
    <t xml:space="preserve">   3.2 Forskuddsbetalte kostnader, Norge</t>
  </si>
  <si>
    <t xml:space="preserve">   3.2 Forskuddsbetalte kostnader, Utlandet</t>
  </si>
  <si>
    <t xml:space="preserve">   3.3 Fordringer i forbindelse med direkte forsikring, Norge</t>
  </si>
  <si>
    <t xml:space="preserve">   3.3 Fordringer i forbindelse med direkte forsikring, Utlandet</t>
  </si>
  <si>
    <t xml:space="preserve">   3.4 Fordringer i forbindelse med gjenforsikring, Norge</t>
  </si>
  <si>
    <t xml:space="preserve">   3.4 Fordringer i forbindelse med gjenforsikring, Utlandet</t>
  </si>
  <si>
    <t xml:space="preserve">   3.5 Fordringer på hovedkontor og konsernselskap</t>
  </si>
  <si>
    <t xml:space="preserve">   3.6 Andre fordringer, Norge</t>
  </si>
  <si>
    <t xml:space="preserve">   3.6 Andre fordringer, Utlandet</t>
  </si>
  <si>
    <t>GJELD OG EGENKAPITAL: (sumpost)</t>
  </si>
  <si>
    <t>5. Egenkapital (sumpost)</t>
  </si>
  <si>
    <t>6. Forsikringsmessige avsetninger (sumpost)</t>
  </si>
  <si>
    <t xml:space="preserve">   6.1 Premiereserve (sumpost)</t>
  </si>
  <si>
    <t xml:space="preserve">    6.2 Erstatningsavsetning (sumpost)</t>
  </si>
  <si>
    <t xml:space="preserve">   6.3 Andre forsikringsmessige avsetninger, Norge</t>
  </si>
  <si>
    <t xml:space="preserve">   6.3 Andre forsikringsmessige avsetninger, Utlandet</t>
  </si>
  <si>
    <t>7. Avsetninger for andre forpliktelser (sumpost)</t>
  </si>
  <si>
    <t xml:space="preserve">   7.1 Utsatt skatt</t>
  </si>
  <si>
    <t xml:space="preserve">   7.2 Andre avsetninger</t>
  </si>
  <si>
    <t>8. Gjeld mv. (sumpost)</t>
  </si>
  <si>
    <t xml:space="preserve">   8.2 Gjeld i forbindelse med direkte forsikring, Norge</t>
  </si>
  <si>
    <t xml:space="preserve">   8.2 Gjeld i forbindelse med direkte forsikring, Utlandet</t>
  </si>
  <si>
    <t xml:space="preserve">   8.3 Gjeld i forbindelse med gjenforsikring, Norge</t>
  </si>
  <si>
    <t>7754000</t>
  </si>
  <si>
    <t xml:space="preserve">   8.3 Gjeld i forbindelse med gjenforsikring, Utlandet</t>
  </si>
  <si>
    <t xml:space="preserve">   8.4 Gjeld til hovedkontor og konsernselkap</t>
  </si>
  <si>
    <t xml:space="preserve">   8.5 Annen gjeld, Norge</t>
  </si>
  <si>
    <t xml:space="preserve">   8.5 Annen gjeld, Utlandet</t>
  </si>
  <si>
    <t>Kontroll av aktiva og passiva i alt:</t>
  </si>
  <si>
    <t>Aktiva i alt:</t>
  </si>
  <si>
    <t>Passiva i alt:</t>
  </si>
  <si>
    <t>Differanse mellom aktiva og passiva:</t>
  </si>
  <si>
    <r>
      <t>1</t>
    </r>
    <r>
      <rPr>
        <sz val="8"/>
        <color indexed="8"/>
        <rFont val="Arial"/>
        <family val="2"/>
      </rPr>
      <t xml:space="preserve"> Spesifikasjon for livsforsikring med investeringsvalg:</t>
    </r>
  </si>
  <si>
    <t xml:space="preserve">   Herav bygninger og faste eiendommer</t>
  </si>
  <si>
    <t>Fordringer overfor utlandet</t>
  </si>
  <si>
    <t>Gjeld overfor utlandet</t>
  </si>
  <si>
    <t>Land</t>
  </si>
  <si>
    <t>Land-</t>
  </si>
  <si>
    <t>Bank-</t>
  </si>
  <si>
    <t>Aksjer</t>
  </si>
  <si>
    <t xml:space="preserve">Andre </t>
  </si>
  <si>
    <t>Innskutt</t>
  </si>
  <si>
    <t>Annen</t>
  </si>
  <si>
    <t>kode</t>
  </si>
  <si>
    <t>innskudd</t>
  </si>
  <si>
    <t xml:space="preserve">og </t>
  </si>
  <si>
    <t>fordringer</t>
  </si>
  <si>
    <t>egenkapital</t>
  </si>
  <si>
    <t>gjeld</t>
  </si>
  <si>
    <t>sertifikater</t>
  </si>
  <si>
    <t>reserve</t>
  </si>
  <si>
    <t>avsetning</t>
  </si>
  <si>
    <t>121.00.10</t>
  </si>
  <si>
    <t>370.00.00</t>
  </si>
  <si>
    <t>992.00.00</t>
  </si>
  <si>
    <t>770.00.00</t>
  </si>
  <si>
    <t>Belgia</t>
  </si>
  <si>
    <t>Danmark</t>
  </si>
  <si>
    <t>Finland</t>
  </si>
  <si>
    <t>Frankrike</t>
  </si>
  <si>
    <t>Hellas</t>
  </si>
  <si>
    <t>Irland</t>
  </si>
  <si>
    <t>Italia</t>
  </si>
  <si>
    <t>Luxembourg</t>
  </si>
  <si>
    <t>Nederland</t>
  </si>
  <si>
    <t>Polen</t>
  </si>
  <si>
    <t>Portugal</t>
  </si>
  <si>
    <t>Russland</t>
  </si>
  <si>
    <t>Spania</t>
  </si>
  <si>
    <t>Storbritannia og Nord Irland</t>
  </si>
  <si>
    <t>Sveits</t>
  </si>
  <si>
    <t>Sverige</t>
  </si>
  <si>
    <t>Tyskland</t>
  </si>
  <si>
    <t>Østerrike</t>
  </si>
  <si>
    <t>Japan</t>
  </si>
  <si>
    <t>Canada</t>
  </si>
  <si>
    <t>USA</t>
  </si>
  <si>
    <t>Australia</t>
  </si>
  <si>
    <t>New Zealand</t>
  </si>
  <si>
    <t>SUM</t>
  </si>
  <si>
    <t>Avvik</t>
  </si>
  <si>
    <t>Obligasjoner</t>
  </si>
  <si>
    <t>og verdipapir-</t>
  </si>
  <si>
    <t>andler</t>
  </si>
  <si>
    <t>Fordringer og gjeld overfor utlandet etter land. 1000 kr.</t>
  </si>
  <si>
    <t>Litauen</t>
  </si>
  <si>
    <t>Egypt</t>
  </si>
  <si>
    <t>Sør-Afrika</t>
  </si>
  <si>
    <t>Filippinene</t>
  </si>
  <si>
    <t>Hong Kong SAR</t>
  </si>
  <si>
    <t>Argentina</t>
  </si>
  <si>
    <t>Sum i puncehgrunnlag - Balanse</t>
  </si>
  <si>
    <t>Island</t>
  </si>
  <si>
    <t>IS</t>
  </si>
  <si>
    <t>Singapore</t>
  </si>
  <si>
    <t>SG</t>
  </si>
  <si>
    <t>AT</t>
  </si>
  <si>
    <t>RU</t>
  </si>
  <si>
    <t>BE</t>
  </si>
  <si>
    <t>DE</t>
  </si>
  <si>
    <t>FI</t>
  </si>
  <si>
    <t>FR</t>
  </si>
  <si>
    <t>GR</t>
  </si>
  <si>
    <t>IE</t>
  </si>
  <si>
    <t>IT</t>
  </si>
  <si>
    <t>LT</t>
  </si>
  <si>
    <t>LU</t>
  </si>
  <si>
    <t>NL</t>
  </si>
  <si>
    <t>PL</t>
  </si>
  <si>
    <t>ES</t>
  </si>
  <si>
    <t>SE</t>
  </si>
  <si>
    <t>CH</t>
  </si>
  <si>
    <t>GB</t>
  </si>
  <si>
    <t>DK</t>
  </si>
  <si>
    <t>PO</t>
  </si>
  <si>
    <t>NZ</t>
  </si>
  <si>
    <t>AU</t>
  </si>
  <si>
    <t>US</t>
  </si>
  <si>
    <t>JP</t>
  </si>
  <si>
    <t>HK</t>
  </si>
  <si>
    <t>PH</t>
  </si>
  <si>
    <t>EG</t>
  </si>
  <si>
    <t>ZA</t>
  </si>
  <si>
    <t>AR</t>
  </si>
  <si>
    <t>360.00.00</t>
  </si>
  <si>
    <t>760.00.00</t>
  </si>
  <si>
    <t>og forskudds-</t>
  </si>
  <si>
    <t xml:space="preserve">  3.0.1 Gjenforsikringsandel av forsikringsmessige avsetninger i livsforsikring, Norge (kan være negativ)</t>
  </si>
  <si>
    <t>Gjenforsikrings-</t>
  </si>
  <si>
    <t xml:space="preserve">andel av </t>
  </si>
  <si>
    <t>avsetninger</t>
  </si>
  <si>
    <t>308.00.00</t>
  </si>
  <si>
    <t xml:space="preserve">   2.4.1 Netto verdiendringer (negativt fortegn hvis kostnad)</t>
  </si>
  <si>
    <t xml:space="preserve">   2.4.2 Netto realisert gevinst/tap (negativt fortegn hvis kostnad)</t>
  </si>
  <si>
    <t xml:space="preserve">      2.2.3 Andre verdipapirer/finansielle eiendeler ekskl. utlån, Ufordelt sektor</t>
  </si>
  <si>
    <t xml:space="preserve">      2.2.3 Andre verdipapirer/finansielle eiendeler ekskl. utlån, Utenlandske sektorer i alt</t>
  </si>
  <si>
    <t xml:space="preserve">      2.2.1 Aksjer, egenkapitalbevis og verdipapirfondsandeler, Forretningsbanker inkl. Postbanken</t>
  </si>
  <si>
    <t xml:space="preserve">      2.2.1 Aksjer, egenkapitalbevis og verdipapirfondsandeler, Kredittforetak</t>
  </si>
  <si>
    <t xml:space="preserve">      2.2.1 Aksjer, egenkapitalbevis og verdipapirfondsandeler, Finansieringsselskaper</t>
  </si>
  <si>
    <t xml:space="preserve">      2.2.1 Aksjer, egenkapitalbevis og verdipapirfondsandeler, Andre finansielle foretak</t>
  </si>
  <si>
    <t xml:space="preserve">      2.2.1 Aksjer, egenkapitalbevis og verdipapirfondsandeler, Finansielle holdingselskaper</t>
  </si>
  <si>
    <t xml:space="preserve">      2.2.1 Aksjer, egenkapitalbevis og verdipapirfondsandeler, Livsforsikringsselskaper</t>
  </si>
  <si>
    <t xml:space="preserve">      2.2.1 Aksjer, egenkapitalbevis og verdipapirfondsandeler, Skadeforsikringsselskaper</t>
  </si>
  <si>
    <t xml:space="preserve">      2.2.1 Aksjer, egenkapitalbevis og verdipapirfondsandeler, Finansielle hjelpeforetak</t>
  </si>
  <si>
    <t xml:space="preserve">      2.2.1 Aksjer, egenkapitalbevis og verdipapirfondsandeler, Statlig eide foretak</t>
  </si>
  <si>
    <t xml:space="preserve">      2.2.1 Aksjer, egenkapitalbevis og verdipapirfondsandeler, Selvstendige kommuneforetak</t>
  </si>
  <si>
    <t xml:space="preserve">      2.2.1 Aksjer, egenkapitalbevis og verdipapirfondsandeler, Private foretak med begrenset ansvar</t>
  </si>
  <si>
    <t xml:space="preserve">      2.2.1 Aksjer, egenkapitalbevis og verdipapirfondsandeler, Personlige foretak</t>
  </si>
  <si>
    <t xml:space="preserve">      2.2.1 Aksjer, egenkapitalbevis og verdipapirfondsandeler, Ufordelt sektor</t>
  </si>
  <si>
    <t xml:space="preserve">      2.2.1 Aksjer, egenkapitalbevis og verdipapirfondsandeler, Utenlandske sektorer i alt</t>
  </si>
  <si>
    <t xml:space="preserve">      2.2.1 Aksjer, egenkapitalbevis og verdipapirfondsandeler, Utenlandske sektorer i alt, tilknyttede selskaper</t>
  </si>
  <si>
    <t xml:space="preserve">      2.2.1 Aksjer, egenkapitalbevis og verdipapirfondsandeler, Utenlandske sektorer i alt, konsernselskaper</t>
  </si>
  <si>
    <t>4. Kontanter og innskudd, Norge</t>
  </si>
  <si>
    <t>4. Kontanter og innskudd, Utlandet</t>
  </si>
  <si>
    <t xml:space="preserve">   1.1 Immaterielle eiendeler</t>
  </si>
  <si>
    <t xml:space="preserve">   2.2 Utbytte på aksjer, egenkapitalbevis og verdipapirfondsandeler, Norge</t>
  </si>
  <si>
    <t xml:space="preserve">   2.2 Utbytte på aksjer, egenkapitalbevis og verdipapirfondsandeler, Utlandet</t>
  </si>
  <si>
    <t xml:space="preserve">verdipapirer/finansielle </t>
  </si>
  <si>
    <t>eiendeler ekskl. utlån</t>
  </si>
  <si>
    <t>189.90.00</t>
  </si>
  <si>
    <t>Tsjekkia</t>
  </si>
  <si>
    <t>CZ</t>
  </si>
  <si>
    <t>Caymanøyene</t>
  </si>
  <si>
    <t>KY</t>
  </si>
  <si>
    <t>Bermuda</t>
  </si>
  <si>
    <t>BM</t>
  </si>
  <si>
    <t>MX</t>
  </si>
  <si>
    <t>CA</t>
  </si>
  <si>
    <t>Mexico</t>
  </si>
  <si>
    <t>India</t>
  </si>
  <si>
    <t>IN</t>
  </si>
  <si>
    <t>Chile</t>
  </si>
  <si>
    <t>CL</t>
  </si>
  <si>
    <t>Brasil</t>
  </si>
  <si>
    <t>BR</t>
  </si>
  <si>
    <t>Barbados</t>
  </si>
  <si>
    <t>BB</t>
  </si>
  <si>
    <t>Malaysia</t>
  </si>
  <si>
    <t>MA</t>
  </si>
  <si>
    <t xml:space="preserve">   5.1 Aksjekapital/innskutt egenkapital</t>
  </si>
  <si>
    <t xml:space="preserve">   5.2  Annen opptjent egenkapital</t>
  </si>
  <si>
    <t xml:space="preserve">   5.3 Årsoverskudd/ -underskudd</t>
  </si>
  <si>
    <t xml:space="preserve">   8.1 Påløpte, ikke forfalte kostnader, Norge</t>
  </si>
  <si>
    <t xml:space="preserve">   8.1 Påløpte, ikke forfalte kostnader, Utlandet</t>
  </si>
  <si>
    <t xml:space="preserve">      6.2.1 Norge, Individuelle kapitalforsikring</t>
  </si>
  <si>
    <t xml:space="preserve">      6.2.1 Norge, Individuell rente- og pensjonsforsikring</t>
  </si>
  <si>
    <t xml:space="preserve">      6.2.1 Norge, Kollektiv rente- og pensjonsforsikring</t>
  </si>
  <si>
    <t xml:space="preserve">      6.2.1 Norge, Gruppelivsforsikring</t>
  </si>
  <si>
    <t xml:space="preserve">      6.2.1 Utlandet, Individuelle kapitalforsikring</t>
  </si>
  <si>
    <t xml:space="preserve">      6.2.1 Utlandet, Individuell rente- og pensjonsforsikring</t>
  </si>
  <si>
    <t xml:space="preserve">      6.2.1 Utlandet, Kollektiv rente- og pensjonsforsikring</t>
  </si>
  <si>
    <t xml:space="preserve">      6.2.1 Utlandet, Gruppelivsforsikring</t>
  </si>
  <si>
    <t xml:space="preserve">      6.1.1 Norge, Individuelle kapitalforsikring</t>
  </si>
  <si>
    <t xml:space="preserve">      6.1.1 Norge, Individuell rente- og pensjonsforsikring</t>
  </si>
  <si>
    <t xml:space="preserve">      6.1.1 Norge, Kollektiv rente- og pensjonsforsikring</t>
  </si>
  <si>
    <t xml:space="preserve">      6.1.1 Norge, Gruppelivsforsikring</t>
  </si>
  <si>
    <t xml:space="preserve">      6.1.1 Utlandet, Individuelle kapitalforsikring</t>
  </si>
  <si>
    <t xml:space="preserve">      6.1.1 Utlandet, Individuell rente- og pensjonsforsikring</t>
  </si>
  <si>
    <t xml:space="preserve">      6.1.1 Utlandet, Kollektiv rente- og pensjonsforsikring</t>
  </si>
  <si>
    <t xml:space="preserve">      6.1.1 Utlandet, Gruppelivsforsikring</t>
  </si>
  <si>
    <t>00</t>
  </si>
  <si>
    <t xml:space="preserve">1. Premieinntekter (sumpost) </t>
  </si>
  <si>
    <t xml:space="preserve">      1.1.2 Overtatte gjenforsikringspremier, Norge  (negativt fortegn hvis kostnad)</t>
  </si>
  <si>
    <t>0102000</t>
  </si>
  <si>
    <t xml:space="preserve">      1.1.2 Overtatte gjenforsikringspremier, Utlandet  (negativt fortegn hvis kostnad)</t>
  </si>
  <si>
    <t xml:space="preserve">      1.1.1 Forfalte premier, direkte forsikring, Norge, Individuell kapitalforsikring</t>
  </si>
  <si>
    <t xml:space="preserve">      1.1.1 Forfalte premier, direkte forsikring, Norge, Indivduell rente- og pensjonsforsikring</t>
  </si>
  <si>
    <t xml:space="preserve">      1.1.1 Forfalte premier, direkte forsikring, Norge, Kollektiv rente- og pensjonsforsikring</t>
  </si>
  <si>
    <t xml:space="preserve">      1.1.1 Forfalte premier, direkte forsikring, Norge, Gruppelivsforsikring</t>
  </si>
  <si>
    <t xml:space="preserve">      1.1.1 Forfalte premier, direkte forsikring, Utlandet, Individuell kapitalforsikring</t>
  </si>
  <si>
    <t xml:space="preserve">      1.1.1 Forfalte premier, direkte forsikring, Utlandet, Indivduell rente- og pensjonsforsikring</t>
  </si>
  <si>
    <t xml:space="preserve">      1.1.1 Forfalte premier, direkte forsikring, Utlandet, Kollektiv rente- og pensjonsforsikring</t>
  </si>
  <si>
    <t xml:space="preserve">      1.1.1 Forfalte premier, direkte forsikring, Utlandet, Gruppelivsforsikring</t>
  </si>
  <si>
    <t xml:space="preserve">   6.1 Brutto premiereserve, Kollektiv rente- og kapitalforsikring (negativt fortegn hvis inntekt)</t>
  </si>
  <si>
    <t xml:space="preserve">   6.1 Brutto premiereserve, Individuell rente- og kapitalforsikring (negativt fortegn hvis inntekt)</t>
  </si>
  <si>
    <t xml:space="preserve">   6.1 Brutto premiereserve, Individuell kapitalforsikring (negativt fortegn hvis inntekt)</t>
  </si>
  <si>
    <t xml:space="preserve">      8.2.1 Avgitte provisjoner/kurtasje for mottatt gjenforsikring (negativt fortegn hvis inntekt)</t>
  </si>
  <si>
    <t xml:space="preserve">      8.2.2 Mottatte provisjoner for avgitt gjenforsikring og gevinstandeler (skal ha negativt fortegn) </t>
  </si>
  <si>
    <t xml:space="preserve">   8.4 Andre ordinære driftskostnader</t>
  </si>
  <si>
    <t>12. Andre resultatkomponenter (negativ hvis kostnad)</t>
  </si>
  <si>
    <t>11. Skattekostnad</t>
  </si>
  <si>
    <t xml:space="preserve">   4.1 Meglerprovisjoner mv.</t>
  </si>
  <si>
    <t xml:space="preserve">   4.2 Øvrige forsikringsrelaterte inntekter</t>
  </si>
  <si>
    <t>0051100</t>
  </si>
  <si>
    <t>0051200</t>
  </si>
  <si>
    <t>001000</t>
  </si>
  <si>
    <t xml:space="preserve">   6.1 Brutto premiereserve, Gruppelivsforsikring (negativt fortegn hvis inntekt)</t>
  </si>
  <si>
    <t xml:space="preserve">      5.1.1 Norge, Individuell rente- og pensjonsforsikring</t>
  </si>
  <si>
    <t xml:space="preserve">      5.1.1 Norge, Kollektiv rente- og pensjonsforsikring</t>
  </si>
  <si>
    <t xml:space="preserve">      5.1.1 Norge, Gruppelivsforsikring</t>
  </si>
  <si>
    <t xml:space="preserve">      5.1.1 Norge, Individuell kapitalforsikring</t>
  </si>
  <si>
    <t xml:space="preserve">      5.1.1 Utlandet, Individuell kapitalforsikring</t>
  </si>
  <si>
    <t xml:space="preserve">      5.1.1 Utlandet, Individuell rente- og pensjonsforsikring</t>
  </si>
  <si>
    <t xml:space="preserve">      5.1.1 Utlandet, Kollektiv rente- og pensjonsforsikring</t>
  </si>
  <si>
    <t xml:space="preserve">      5.1.1 Utlandet, Gruppelivsforsikring</t>
  </si>
  <si>
    <t>16. Porteføljespesifikasjon</t>
  </si>
  <si>
    <t xml:space="preserve">  16.1 Prosentandel i kundeportefølje</t>
  </si>
  <si>
    <t xml:space="preserve">  16.2 Prosentandel i investeringsportefølje</t>
  </si>
  <si>
    <t xml:space="preserve">  16.3 Prosentandel i selskapsportefølje</t>
  </si>
  <si>
    <t>16 Porteføljespesifikasjon</t>
  </si>
  <si>
    <t>Aksjekapital/</t>
  </si>
  <si>
    <t xml:space="preserve">Påløpte ikke </t>
  </si>
  <si>
    <t xml:space="preserve">forfalte </t>
  </si>
  <si>
    <t>kostnader</t>
  </si>
  <si>
    <t>140.00.00</t>
  </si>
  <si>
    <t>136.21.00</t>
  </si>
  <si>
    <t>Opptjente inntekter</t>
  </si>
  <si>
    <t xml:space="preserve">  betalte kostnader</t>
  </si>
  <si>
    <t>Premie-</t>
  </si>
  <si>
    <t>Erstatnings-</t>
  </si>
  <si>
    <t>801.00.00</t>
  </si>
  <si>
    <t>805.00.00</t>
  </si>
  <si>
    <t xml:space="preserve">   1.2 Varige driftsmidler (maskiner, inventar og transportmidler)</t>
  </si>
  <si>
    <t xml:space="preserve">  3.0.1 Gjenforsikringsandel av forsikringsmessige avsetninger i livsforsikring, Utland (kan være negativ)</t>
  </si>
  <si>
    <t xml:space="preserve">  16.1 Prosentandel i kollektivportefølje</t>
  </si>
  <si>
    <t>14. Totalresultat (sumpost)</t>
  </si>
  <si>
    <t>00000</t>
  </si>
  <si>
    <t>01000</t>
  </si>
  <si>
    <t>08000</t>
  </si>
  <si>
    <t xml:space="preserve">      2.2.2 Obligasjoner og sertifikater, Banker</t>
  </si>
  <si>
    <t xml:space="preserve">      2.2.2 Obligasjoner og sertifikater, Øvrige finansielle foretak</t>
  </si>
  <si>
    <t xml:space="preserve">      2.2.1 Aksjer, egenkapitalbevis og verdipapirfondsandeler, Verdipapirfond</t>
  </si>
  <si>
    <t xml:space="preserve">      2.2.2 Obligasjoner og sertifikater, Fylkeskommuner og kommuner</t>
  </si>
  <si>
    <t xml:space="preserve">   1.1 Forfalte premier, brutto, Norge (sumpost) 1)</t>
  </si>
  <si>
    <t xml:space="preserve">1) Filialen bekrefter at opplysningene vedrørende premieinntekter kan </t>
  </si>
  <si>
    <t xml:space="preserve">    anvendes av Finanstilsynet til utligning av tilsynsavgift  (JA eller NEI i kolonne B)</t>
  </si>
  <si>
    <t xml:space="preserve">   1.1 Forfalte premier, brutto, Utlandet (sumpost)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</si>
</sst>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name val="Arial"/>
    </font>
    <font>
      <sz val="8"/>
      <name val="Arial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2" borderId="1" xfId="0" quotePrefix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left"/>
      <protection locked="0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 applyProtection="1">
      <alignment horizontal="right"/>
      <protection locked="0"/>
    </xf>
    <xf numFmtId="0" fontId="3" fillId="3" borderId="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 applyProtection="1">
      <alignment horizontal="right"/>
      <protection locked="0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4" fontId="3" fillId="0" borderId="0" xfId="0" quotePrefix="1" applyNumberFormat="1" applyFont="1" applyAlignment="1">
      <alignment horizontal="left"/>
    </xf>
    <xf numFmtId="3" fontId="3" fillId="0" borderId="0" xfId="0" applyNumberFormat="1" applyFont="1" applyProtection="1">
      <protection locked="0"/>
    </xf>
    <xf numFmtId="0" fontId="3" fillId="3" borderId="3" xfId="0" quotePrefix="1" applyFont="1" applyFill="1" applyBorder="1" applyAlignment="1">
      <alignment horizontal="center"/>
    </xf>
    <xf numFmtId="0" fontId="3" fillId="3" borderId="3" xfId="0" quotePrefix="1" applyFont="1" applyFill="1" applyBorder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3" borderId="8" xfId="0" quotePrefix="1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3" borderId="3" xfId="0" applyFont="1" applyFill="1" applyBorder="1"/>
    <xf numFmtId="0" fontId="3" fillId="3" borderId="10" xfId="0" quotePrefix="1" applyFont="1" applyFill="1" applyBorder="1" applyAlignment="1">
      <alignment horizontal="left"/>
    </xf>
    <xf numFmtId="0" fontId="10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3" borderId="5" xfId="0" applyFill="1" applyBorder="1"/>
    <xf numFmtId="0" fontId="9" fillId="3" borderId="5" xfId="0" applyFont="1" applyFill="1" applyBorder="1"/>
    <xf numFmtId="0" fontId="3" fillId="3" borderId="10" xfId="0" applyFont="1" applyFill="1" applyBorder="1"/>
    <xf numFmtId="0" fontId="9" fillId="3" borderId="0" xfId="0" applyFont="1" applyFill="1" applyAlignment="1">
      <alignment horizontal="right"/>
    </xf>
    <xf numFmtId="0" fontId="3" fillId="3" borderId="11" xfId="0" quotePrefix="1" applyFont="1" applyFill="1" applyBorder="1" applyAlignment="1">
      <alignment horizontal="left"/>
    </xf>
    <xf numFmtId="0" fontId="9" fillId="3" borderId="12" xfId="0" applyFont="1" applyFill="1" applyBorder="1" applyAlignment="1">
      <alignment horizontal="center"/>
    </xf>
    <xf numFmtId="0" fontId="9" fillId="3" borderId="7" xfId="0" applyFont="1" applyFill="1" applyBorder="1"/>
    <xf numFmtId="0" fontId="11" fillId="0" borderId="0" xfId="0" applyFont="1"/>
    <xf numFmtId="0" fontId="12" fillId="0" borderId="0" xfId="0" applyFont="1"/>
    <xf numFmtId="0" fontId="13" fillId="3" borderId="3" xfId="0" applyFont="1" applyFill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3" borderId="14" xfId="0" applyFont="1" applyFill="1" applyBorder="1"/>
    <xf numFmtId="0" fontId="12" fillId="3" borderId="15" xfId="0" applyFont="1" applyFill="1" applyBorder="1"/>
    <xf numFmtId="0" fontId="12" fillId="3" borderId="16" xfId="0" applyFont="1" applyFill="1" applyBorder="1"/>
    <xf numFmtId="0" fontId="12" fillId="3" borderId="14" xfId="0" applyFont="1" applyFill="1" applyBorder="1" applyAlignment="1">
      <alignment horizontal="left"/>
    </xf>
    <xf numFmtId="0" fontId="0" fillId="3" borderId="15" xfId="0" applyFill="1" applyBorder="1"/>
    <xf numFmtId="0" fontId="14" fillId="0" borderId="0" xfId="0" applyFont="1"/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locked="0"/>
    </xf>
    <xf numFmtId="0" fontId="9" fillId="0" borderId="0" xfId="0" applyFont="1" applyProtection="1">
      <protection hidden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" fillId="0" borderId="0" xfId="0" applyFont="1"/>
    <xf numFmtId="9" fontId="0" fillId="0" borderId="0" xfId="1" applyFont="1" applyFill="1"/>
    <xf numFmtId="0" fontId="15" fillId="0" borderId="0" xfId="0" applyFont="1"/>
    <xf numFmtId="0" fontId="0" fillId="3" borderId="4" xfId="0" applyFill="1" applyBorder="1" applyAlignment="1">
      <alignment horizontal="center"/>
    </xf>
    <xf numFmtId="0" fontId="9" fillId="3" borderId="0" xfId="0" applyFont="1" applyFill="1"/>
    <xf numFmtId="0" fontId="0" fillId="0" borderId="10" xfId="0" applyBorder="1"/>
    <xf numFmtId="0" fontId="0" fillId="3" borderId="2" xfId="0" applyFill="1" applyBorder="1"/>
    <xf numFmtId="0" fontId="0" fillId="3" borderId="0" xfId="0" applyFill="1"/>
    <xf numFmtId="0" fontId="0" fillId="3" borderId="10" xfId="0" applyFill="1" applyBorder="1"/>
    <xf numFmtId="0" fontId="3" fillId="3" borderId="4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2"/>
  <sheetViews>
    <sheetView tabSelected="1" zoomScale="130" zoomScaleNormal="13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G20" sqref="G20"/>
    </sheetView>
  </sheetViews>
  <sheetFormatPr baseColWidth="10" defaultRowHeight="11.25" x14ac:dyDescent="0.2"/>
  <cols>
    <col min="1" max="1" width="71" customWidth="1"/>
    <col min="7" max="7" width="21.6640625" customWidth="1"/>
  </cols>
  <sheetData>
    <row r="1" spans="1:6" ht="18" x14ac:dyDescent="0.25">
      <c r="A1" s="1" t="s">
        <v>0</v>
      </c>
      <c r="B1" s="2"/>
      <c r="C1" s="3"/>
      <c r="D1" s="3"/>
      <c r="E1" s="3"/>
      <c r="F1" s="4"/>
    </row>
    <row r="2" spans="1:6" ht="18" x14ac:dyDescent="0.25">
      <c r="A2" s="5"/>
      <c r="B2" s="2"/>
      <c r="C2" s="3"/>
      <c r="D2" s="3"/>
      <c r="E2" s="3"/>
      <c r="F2" s="4"/>
    </row>
    <row r="3" spans="1:6" x14ac:dyDescent="0.2">
      <c r="A3" s="6" t="s">
        <v>1</v>
      </c>
      <c r="B3" s="7" t="s">
        <v>2</v>
      </c>
      <c r="C3" s="3"/>
      <c r="D3" s="3"/>
      <c r="E3" s="3"/>
      <c r="F3" s="4"/>
    </row>
    <row r="4" spans="1:6" x14ac:dyDescent="0.2">
      <c r="A4" s="6" t="s">
        <v>3</v>
      </c>
      <c r="B4" s="8" t="s">
        <v>4</v>
      </c>
      <c r="C4" s="3"/>
      <c r="D4" s="3"/>
      <c r="E4" s="3"/>
      <c r="F4" s="4"/>
    </row>
    <row r="5" spans="1:6" x14ac:dyDescent="0.2">
      <c r="A5" s="9" t="s">
        <v>5</v>
      </c>
      <c r="B5" s="8">
        <v>20</v>
      </c>
      <c r="C5" s="3"/>
      <c r="D5" s="3"/>
      <c r="E5" s="3"/>
      <c r="F5" s="4"/>
    </row>
    <row r="6" spans="1:6" x14ac:dyDescent="0.2">
      <c r="A6" s="9" t="s">
        <v>6</v>
      </c>
      <c r="B6" s="7">
        <v>202412</v>
      </c>
      <c r="C6" s="3"/>
      <c r="D6" s="3"/>
      <c r="E6" s="3"/>
      <c r="F6" s="4"/>
    </row>
    <row r="7" spans="1:6" x14ac:dyDescent="0.2">
      <c r="A7" s="10"/>
      <c r="B7" s="3"/>
      <c r="C7" s="3"/>
      <c r="D7" s="3"/>
      <c r="E7" s="3"/>
      <c r="F7" s="4"/>
    </row>
    <row r="8" spans="1:6" x14ac:dyDescent="0.2">
      <c r="A8" s="10"/>
      <c r="B8" s="3"/>
      <c r="C8" s="3"/>
      <c r="D8" s="3"/>
      <c r="E8" s="3"/>
      <c r="F8" s="4"/>
    </row>
    <row r="9" spans="1:6" x14ac:dyDescent="0.2">
      <c r="A9" s="11" t="s">
        <v>7</v>
      </c>
      <c r="B9" s="12" t="s">
        <v>8</v>
      </c>
      <c r="C9" s="12" t="s">
        <v>9</v>
      </c>
      <c r="D9" s="12" t="s">
        <v>10</v>
      </c>
      <c r="E9" s="12" t="s">
        <v>11</v>
      </c>
      <c r="F9" s="13" t="s">
        <v>12</v>
      </c>
    </row>
    <row r="10" spans="1:6" x14ac:dyDescent="0.2">
      <c r="A10" s="14"/>
      <c r="B10" s="15" t="s">
        <v>13</v>
      </c>
      <c r="C10" s="15" t="s">
        <v>14</v>
      </c>
      <c r="D10" s="15"/>
      <c r="E10" s="15"/>
      <c r="F10" s="16" t="s">
        <v>15</v>
      </c>
    </row>
    <row r="11" spans="1:6" x14ac:dyDescent="0.2">
      <c r="A11" s="17"/>
      <c r="B11" s="18" t="s">
        <v>16</v>
      </c>
      <c r="C11" s="18" t="s">
        <v>17</v>
      </c>
      <c r="D11" s="18"/>
      <c r="E11" s="18"/>
      <c r="F11" s="19"/>
    </row>
    <row r="12" spans="1:6" x14ac:dyDescent="0.2">
      <c r="A12" s="10"/>
      <c r="B12" s="3"/>
      <c r="C12" s="20"/>
      <c r="D12" s="3"/>
      <c r="E12" s="3"/>
      <c r="F12" s="4"/>
    </row>
    <row r="13" spans="1:6" x14ac:dyDescent="0.2">
      <c r="A13" s="21"/>
      <c r="B13" s="3"/>
      <c r="C13" s="20"/>
      <c r="D13" s="3"/>
      <c r="E13" s="3"/>
      <c r="F13" s="4"/>
    </row>
    <row r="14" spans="1:6" x14ac:dyDescent="0.2">
      <c r="A14" s="22"/>
      <c r="B14" s="3"/>
      <c r="C14" s="20"/>
      <c r="D14" s="3"/>
      <c r="E14" s="3"/>
      <c r="F14" s="4"/>
    </row>
    <row r="15" spans="1:6" x14ac:dyDescent="0.2">
      <c r="A15" s="21" t="s">
        <v>296</v>
      </c>
      <c r="B15" s="23"/>
      <c r="C15" s="23"/>
      <c r="D15" s="23"/>
      <c r="E15" s="24"/>
      <c r="F15" s="25">
        <f>SUM(F16+F17+F28+F29+F30+F31)</f>
        <v>0</v>
      </c>
    </row>
    <row r="16" spans="1:6" x14ac:dyDescent="0.2">
      <c r="A16" s="89" t="s">
        <v>358</v>
      </c>
      <c r="B16" s="3">
        <v>105</v>
      </c>
      <c r="C16" s="20" t="s">
        <v>18</v>
      </c>
      <c r="D16" s="20" t="s">
        <v>352</v>
      </c>
      <c r="E16" s="20">
        <v>10</v>
      </c>
      <c r="F16" s="25">
        <f>SUM(F18+F19+F20+F21+F26)</f>
        <v>0</v>
      </c>
    </row>
    <row r="17" spans="1:9" x14ac:dyDescent="0.2">
      <c r="A17" s="89" t="s">
        <v>361</v>
      </c>
      <c r="B17" s="3">
        <v>105</v>
      </c>
      <c r="C17" s="20" t="s">
        <v>18</v>
      </c>
      <c r="D17" s="20">
        <v>90000</v>
      </c>
      <c r="E17" s="20">
        <v>30</v>
      </c>
      <c r="F17" s="25">
        <f>SUM(F24+F25+F23+F22+F27)</f>
        <v>0</v>
      </c>
    </row>
    <row r="18" spans="1:9" x14ac:dyDescent="0.2">
      <c r="A18" s="79" t="s">
        <v>300</v>
      </c>
      <c r="B18" s="3">
        <v>105</v>
      </c>
      <c r="C18" s="20" t="s">
        <v>19</v>
      </c>
      <c r="D18" s="20" t="s">
        <v>352</v>
      </c>
      <c r="E18" s="20">
        <v>10</v>
      </c>
      <c r="F18" s="4">
        <v>0</v>
      </c>
    </row>
    <row r="19" spans="1:9" x14ac:dyDescent="0.2">
      <c r="A19" s="79" t="s">
        <v>301</v>
      </c>
      <c r="B19" s="3">
        <v>105</v>
      </c>
      <c r="C19" s="20" t="s">
        <v>19</v>
      </c>
      <c r="D19" s="20" t="s">
        <v>352</v>
      </c>
      <c r="E19" s="20">
        <v>10</v>
      </c>
      <c r="F19" s="4">
        <v>0</v>
      </c>
    </row>
    <row r="20" spans="1:9" x14ac:dyDescent="0.2">
      <c r="A20" s="79" t="s">
        <v>302</v>
      </c>
      <c r="B20" s="3">
        <v>105</v>
      </c>
      <c r="C20" s="20" t="s">
        <v>19</v>
      </c>
      <c r="D20" s="20" t="s">
        <v>352</v>
      </c>
      <c r="E20" s="20">
        <v>10</v>
      </c>
      <c r="F20" s="4">
        <v>0</v>
      </c>
    </row>
    <row r="21" spans="1:9" x14ac:dyDescent="0.2">
      <c r="A21" s="79" t="s">
        <v>303</v>
      </c>
      <c r="B21" s="3">
        <v>105</v>
      </c>
      <c r="C21" s="20" t="s">
        <v>19</v>
      </c>
      <c r="D21" s="20" t="s">
        <v>352</v>
      </c>
      <c r="E21" s="20">
        <v>10</v>
      </c>
      <c r="F21" s="4">
        <v>0</v>
      </c>
    </row>
    <row r="22" spans="1:9" x14ac:dyDescent="0.2">
      <c r="A22" s="79" t="s">
        <v>304</v>
      </c>
      <c r="B22" s="3">
        <v>105</v>
      </c>
      <c r="C22" s="20" t="s">
        <v>19</v>
      </c>
      <c r="D22" s="20">
        <v>90000</v>
      </c>
      <c r="E22" s="20">
        <v>30</v>
      </c>
      <c r="F22" s="4">
        <v>0</v>
      </c>
    </row>
    <row r="23" spans="1:9" x14ac:dyDescent="0.2">
      <c r="A23" s="79" t="s">
        <v>305</v>
      </c>
      <c r="B23" s="3">
        <v>105</v>
      </c>
      <c r="C23" s="20" t="s">
        <v>19</v>
      </c>
      <c r="D23" s="20">
        <v>90000</v>
      </c>
      <c r="E23" s="20">
        <v>30</v>
      </c>
      <c r="F23" s="4">
        <v>0</v>
      </c>
    </row>
    <row r="24" spans="1:9" x14ac:dyDescent="0.2">
      <c r="A24" s="79" t="s">
        <v>306</v>
      </c>
      <c r="B24" s="3">
        <v>105</v>
      </c>
      <c r="C24" s="20" t="s">
        <v>19</v>
      </c>
      <c r="D24" s="20">
        <v>90000</v>
      </c>
      <c r="E24" s="20">
        <v>30</v>
      </c>
      <c r="F24" s="4">
        <v>0</v>
      </c>
    </row>
    <row r="25" spans="1:9" x14ac:dyDescent="0.2">
      <c r="A25" s="79" t="s">
        <v>307</v>
      </c>
      <c r="B25" s="3">
        <v>105</v>
      </c>
      <c r="C25" s="20" t="s">
        <v>19</v>
      </c>
      <c r="D25" s="20">
        <v>90000</v>
      </c>
      <c r="E25" s="20">
        <v>30</v>
      </c>
      <c r="F25" s="4">
        <v>0</v>
      </c>
    </row>
    <row r="26" spans="1:9" x14ac:dyDescent="0.2">
      <c r="A26" s="10" t="s">
        <v>297</v>
      </c>
      <c r="B26" s="3">
        <v>105</v>
      </c>
      <c r="C26" s="20" t="s">
        <v>298</v>
      </c>
      <c r="D26" s="20" t="s">
        <v>352</v>
      </c>
      <c r="E26" s="20">
        <v>10</v>
      </c>
      <c r="F26" s="4">
        <v>0</v>
      </c>
      <c r="G26" s="10"/>
      <c r="H26" s="3"/>
      <c r="I26" s="20"/>
    </row>
    <row r="27" spans="1:9" x14ac:dyDescent="0.2">
      <c r="A27" s="10" t="s">
        <v>299</v>
      </c>
      <c r="B27" s="3">
        <v>105</v>
      </c>
      <c r="C27" s="20" t="s">
        <v>298</v>
      </c>
      <c r="D27" s="20">
        <v>90000</v>
      </c>
      <c r="E27" s="20">
        <v>30</v>
      </c>
      <c r="F27" s="4">
        <v>0</v>
      </c>
      <c r="G27" s="10"/>
      <c r="H27" s="3"/>
      <c r="I27" s="20"/>
    </row>
    <row r="28" spans="1:9" x14ac:dyDescent="0.2">
      <c r="A28" s="10" t="s">
        <v>20</v>
      </c>
      <c r="B28" s="3">
        <v>105</v>
      </c>
      <c r="C28" s="20" t="s">
        <v>21</v>
      </c>
      <c r="D28" s="20" t="s">
        <v>352</v>
      </c>
      <c r="E28" s="20">
        <v>10</v>
      </c>
      <c r="F28" s="4">
        <v>0</v>
      </c>
    </row>
    <row r="29" spans="1:9" x14ac:dyDescent="0.2">
      <c r="A29" s="10" t="s">
        <v>22</v>
      </c>
      <c r="B29" s="3">
        <v>105</v>
      </c>
      <c r="C29" s="20" t="s">
        <v>21</v>
      </c>
      <c r="D29" s="20">
        <v>90000</v>
      </c>
      <c r="E29" s="20">
        <v>30</v>
      </c>
      <c r="F29" s="4">
        <v>0</v>
      </c>
    </row>
    <row r="30" spans="1:9" x14ac:dyDescent="0.2">
      <c r="A30" s="10" t="s">
        <v>23</v>
      </c>
      <c r="B30" s="3">
        <v>107</v>
      </c>
      <c r="C30" s="20" t="s">
        <v>18</v>
      </c>
      <c r="D30" s="20" t="s">
        <v>352</v>
      </c>
      <c r="E30" s="20">
        <v>10</v>
      </c>
      <c r="F30" s="4">
        <v>0</v>
      </c>
    </row>
    <row r="31" spans="1:9" x14ac:dyDescent="0.2">
      <c r="A31" s="10" t="s">
        <v>24</v>
      </c>
      <c r="B31" s="3">
        <v>107</v>
      </c>
      <c r="C31" s="20" t="s">
        <v>18</v>
      </c>
      <c r="D31" s="20">
        <v>90000</v>
      </c>
      <c r="E31" s="20">
        <v>30</v>
      </c>
      <c r="F31" s="4">
        <v>0</v>
      </c>
    </row>
    <row r="32" spans="1:9" x14ac:dyDescent="0.2">
      <c r="A32" s="22"/>
      <c r="B32" s="3"/>
      <c r="C32" s="20"/>
      <c r="D32" s="3"/>
      <c r="E32" s="3" t="s">
        <v>25</v>
      </c>
      <c r="F32" s="4"/>
    </row>
    <row r="33" spans="1:6" x14ac:dyDescent="0.2">
      <c r="A33" s="27" t="s">
        <v>26</v>
      </c>
      <c r="B33" s="23"/>
      <c r="C33" s="23"/>
      <c r="D33" s="23"/>
      <c r="E33" s="24"/>
      <c r="F33" s="25">
        <f>SUM(F34:F41)</f>
        <v>0</v>
      </c>
    </row>
    <row r="34" spans="1:6" x14ac:dyDescent="0.2">
      <c r="A34" s="22" t="s">
        <v>27</v>
      </c>
      <c r="B34" s="3">
        <v>110</v>
      </c>
      <c r="C34" s="20">
        <v>1210000</v>
      </c>
      <c r="D34" s="20" t="s">
        <v>352</v>
      </c>
      <c r="E34" s="20">
        <v>10</v>
      </c>
      <c r="F34" s="4">
        <v>0</v>
      </c>
    </row>
    <row r="35" spans="1:6" x14ac:dyDescent="0.2">
      <c r="A35" s="22" t="s">
        <v>28</v>
      </c>
      <c r="B35" s="3">
        <v>110</v>
      </c>
      <c r="C35" s="20">
        <v>1210000</v>
      </c>
      <c r="D35" s="20">
        <v>90000</v>
      </c>
      <c r="E35" s="20">
        <v>30</v>
      </c>
      <c r="F35" s="4">
        <v>0</v>
      </c>
    </row>
    <row r="36" spans="1:6" x14ac:dyDescent="0.2">
      <c r="A36" s="22" t="s">
        <v>250</v>
      </c>
      <c r="B36" s="3">
        <v>135</v>
      </c>
      <c r="C36" s="20" t="s">
        <v>29</v>
      </c>
      <c r="D36" s="20" t="s">
        <v>352</v>
      </c>
      <c r="E36" s="20">
        <v>10</v>
      </c>
      <c r="F36" s="4">
        <v>0</v>
      </c>
    </row>
    <row r="37" spans="1:6" x14ac:dyDescent="0.2">
      <c r="A37" s="22" t="s">
        <v>251</v>
      </c>
      <c r="B37" s="3">
        <v>135</v>
      </c>
      <c r="C37" s="20" t="s">
        <v>29</v>
      </c>
      <c r="D37" s="20">
        <v>90000</v>
      </c>
      <c r="E37" s="20">
        <v>30</v>
      </c>
      <c r="F37" s="4">
        <v>0</v>
      </c>
    </row>
    <row r="38" spans="1:6" x14ac:dyDescent="0.2">
      <c r="A38" s="10" t="s">
        <v>30</v>
      </c>
      <c r="B38" s="3">
        <v>365</v>
      </c>
      <c r="C38" s="20" t="s">
        <v>31</v>
      </c>
      <c r="D38" s="20" t="s">
        <v>352</v>
      </c>
      <c r="E38" s="3">
        <v>10</v>
      </c>
      <c r="F38" s="4">
        <v>0</v>
      </c>
    </row>
    <row r="39" spans="1:6" x14ac:dyDescent="0.2">
      <c r="A39" s="10" t="s">
        <v>32</v>
      </c>
      <c r="B39" s="3">
        <v>365</v>
      </c>
      <c r="C39" s="20" t="s">
        <v>31</v>
      </c>
      <c r="D39" s="20">
        <v>90000</v>
      </c>
      <c r="E39" s="3">
        <v>30</v>
      </c>
      <c r="F39" s="4">
        <v>0</v>
      </c>
    </row>
    <row r="40" spans="1:6" x14ac:dyDescent="0.2">
      <c r="A40" s="74" t="s">
        <v>227</v>
      </c>
      <c r="B40" s="3">
        <v>160</v>
      </c>
      <c r="C40" s="20">
        <v>1409000</v>
      </c>
      <c r="D40" s="20" t="s">
        <v>351</v>
      </c>
      <c r="E40" s="20">
        <v>10</v>
      </c>
      <c r="F40" s="4">
        <v>0</v>
      </c>
    </row>
    <row r="41" spans="1:6" x14ac:dyDescent="0.2">
      <c r="A41" s="74" t="s">
        <v>228</v>
      </c>
      <c r="B41" s="3">
        <v>170</v>
      </c>
      <c r="C41" s="20">
        <v>1409000</v>
      </c>
      <c r="D41" s="20" t="s">
        <v>351</v>
      </c>
      <c r="E41" s="20">
        <v>10</v>
      </c>
      <c r="F41" s="4">
        <v>0</v>
      </c>
    </row>
    <row r="42" spans="1:6" x14ac:dyDescent="0.2">
      <c r="A42" s="22"/>
      <c r="B42" s="3"/>
      <c r="C42" s="20"/>
      <c r="D42" s="20"/>
      <c r="E42" s="20"/>
      <c r="F42" s="4"/>
    </row>
    <row r="43" spans="1:6" x14ac:dyDescent="0.2">
      <c r="A43" s="22"/>
      <c r="B43" s="24"/>
      <c r="C43" s="23"/>
      <c r="D43" s="23"/>
      <c r="E43" s="23"/>
      <c r="F43" s="28"/>
    </row>
    <row r="44" spans="1:6" x14ac:dyDescent="0.2">
      <c r="A44" s="27" t="s">
        <v>34</v>
      </c>
      <c r="B44" s="23"/>
      <c r="C44" s="23"/>
      <c r="D44" s="23"/>
      <c r="E44" s="23"/>
      <c r="F44" s="25">
        <f>SUM(F45:F46)</f>
        <v>0</v>
      </c>
    </row>
    <row r="45" spans="1:6" x14ac:dyDescent="0.2">
      <c r="A45" s="22" t="s">
        <v>316</v>
      </c>
      <c r="B45" s="3">
        <v>245</v>
      </c>
      <c r="C45" s="20" t="s">
        <v>35</v>
      </c>
      <c r="D45" s="20" t="s">
        <v>351</v>
      </c>
      <c r="E45" s="20">
        <v>10</v>
      </c>
      <c r="F45" s="4">
        <v>0</v>
      </c>
    </row>
    <row r="46" spans="1:6" x14ac:dyDescent="0.2">
      <c r="A46" s="10" t="s">
        <v>317</v>
      </c>
      <c r="B46" s="3">
        <v>265</v>
      </c>
      <c r="C46" s="20" t="s">
        <v>31</v>
      </c>
      <c r="D46" s="20" t="s">
        <v>351</v>
      </c>
      <c r="E46" s="20">
        <v>10</v>
      </c>
      <c r="F46" s="4">
        <v>0</v>
      </c>
    </row>
    <row r="47" spans="1:6" x14ac:dyDescent="0.2">
      <c r="A47" s="22"/>
      <c r="B47" s="3"/>
      <c r="C47" s="20"/>
      <c r="D47" s="20"/>
      <c r="E47" s="20"/>
      <c r="F47" s="4"/>
    </row>
    <row r="48" spans="1:6" x14ac:dyDescent="0.2">
      <c r="A48" s="29" t="s">
        <v>36</v>
      </c>
      <c r="B48" s="23"/>
      <c r="C48" s="23"/>
      <c r="D48" s="23"/>
      <c r="E48" s="24"/>
      <c r="F48" s="25">
        <f>SUM(F49+F58+F59+F60+F61+F62+F63)</f>
        <v>0</v>
      </c>
    </row>
    <row r="49" spans="1:6" x14ac:dyDescent="0.2">
      <c r="A49" s="10" t="s">
        <v>37</v>
      </c>
      <c r="B49" s="3">
        <v>405</v>
      </c>
      <c r="C49" s="20" t="s">
        <v>18</v>
      </c>
      <c r="D49" s="20" t="s">
        <v>352</v>
      </c>
      <c r="E49" s="20">
        <v>10</v>
      </c>
      <c r="F49" s="25">
        <f>SUM(F50:F57)</f>
        <v>0</v>
      </c>
    </row>
    <row r="50" spans="1:6" x14ac:dyDescent="0.2">
      <c r="A50" s="10" t="s">
        <v>325</v>
      </c>
      <c r="B50" s="3">
        <v>405</v>
      </c>
      <c r="C50" s="20" t="s">
        <v>38</v>
      </c>
      <c r="D50" s="20" t="s">
        <v>352</v>
      </c>
      <c r="E50" s="20">
        <v>10</v>
      </c>
      <c r="F50" s="4">
        <v>0</v>
      </c>
    </row>
    <row r="51" spans="1:6" x14ac:dyDescent="0.2">
      <c r="A51" s="10" t="s">
        <v>322</v>
      </c>
      <c r="B51" s="3">
        <v>405</v>
      </c>
      <c r="C51" s="20" t="s">
        <v>38</v>
      </c>
      <c r="D51" s="20" t="s">
        <v>352</v>
      </c>
      <c r="E51" s="20">
        <v>10</v>
      </c>
      <c r="F51" s="4">
        <v>0</v>
      </c>
    </row>
    <row r="52" spans="1:6" x14ac:dyDescent="0.2">
      <c r="A52" s="10" t="s">
        <v>323</v>
      </c>
      <c r="B52" s="3">
        <v>405</v>
      </c>
      <c r="C52" s="20" t="s">
        <v>38</v>
      </c>
      <c r="D52" s="20" t="s">
        <v>352</v>
      </c>
      <c r="E52" s="20">
        <v>10</v>
      </c>
      <c r="F52" s="4">
        <v>0</v>
      </c>
    </row>
    <row r="53" spans="1:6" x14ac:dyDescent="0.2">
      <c r="A53" s="10" t="s">
        <v>324</v>
      </c>
      <c r="B53" s="3">
        <v>405</v>
      </c>
      <c r="C53" s="20" t="s">
        <v>38</v>
      </c>
      <c r="D53" s="20" t="s">
        <v>352</v>
      </c>
      <c r="E53" s="20">
        <v>10</v>
      </c>
      <c r="F53" s="4">
        <v>0</v>
      </c>
    </row>
    <row r="54" spans="1:6" x14ac:dyDescent="0.2">
      <c r="A54" s="10" t="s">
        <v>326</v>
      </c>
      <c r="B54" s="3">
        <v>405</v>
      </c>
      <c r="C54" s="20" t="s">
        <v>38</v>
      </c>
      <c r="D54" s="20">
        <v>90000</v>
      </c>
      <c r="E54" s="20">
        <v>30</v>
      </c>
      <c r="F54" s="4">
        <v>0</v>
      </c>
    </row>
    <row r="55" spans="1:6" x14ac:dyDescent="0.2">
      <c r="A55" s="10" t="s">
        <v>327</v>
      </c>
      <c r="B55" s="3">
        <v>405</v>
      </c>
      <c r="C55" s="20" t="s">
        <v>38</v>
      </c>
      <c r="D55" s="20">
        <v>90000</v>
      </c>
      <c r="E55" s="20">
        <v>30</v>
      </c>
      <c r="F55" s="4">
        <v>0</v>
      </c>
    </row>
    <row r="56" spans="1:6" x14ac:dyDescent="0.2">
      <c r="A56" s="10" t="s">
        <v>328</v>
      </c>
      <c r="B56" s="3">
        <v>405</v>
      </c>
      <c r="C56" s="20" t="s">
        <v>38</v>
      </c>
      <c r="D56" s="20">
        <v>90000</v>
      </c>
      <c r="E56" s="20">
        <v>30</v>
      </c>
      <c r="F56" s="4">
        <v>0</v>
      </c>
    </row>
    <row r="57" spans="1:6" x14ac:dyDescent="0.2">
      <c r="A57" s="10" t="s">
        <v>329</v>
      </c>
      <c r="B57" s="3">
        <v>405</v>
      </c>
      <c r="C57" s="20" t="s">
        <v>38</v>
      </c>
      <c r="D57" s="20">
        <v>90000</v>
      </c>
      <c r="E57" s="20">
        <v>30</v>
      </c>
      <c r="F57" s="4">
        <v>0</v>
      </c>
    </row>
    <row r="58" spans="1:6" x14ac:dyDescent="0.2">
      <c r="A58" s="10" t="s">
        <v>39</v>
      </c>
      <c r="B58" s="3">
        <v>405</v>
      </c>
      <c r="C58" s="20" t="s">
        <v>21</v>
      </c>
      <c r="D58" s="20" t="s">
        <v>352</v>
      </c>
      <c r="E58" s="20">
        <v>10</v>
      </c>
      <c r="F58" s="4">
        <v>0</v>
      </c>
    </row>
    <row r="59" spans="1:6" x14ac:dyDescent="0.2">
      <c r="A59" s="10" t="s">
        <v>40</v>
      </c>
      <c r="B59" s="3">
        <v>405</v>
      </c>
      <c r="C59" s="20" t="s">
        <v>21</v>
      </c>
      <c r="D59" s="20">
        <v>90000</v>
      </c>
      <c r="E59" s="20">
        <v>30</v>
      </c>
      <c r="F59" s="4">
        <v>0</v>
      </c>
    </row>
    <row r="60" spans="1:6" x14ac:dyDescent="0.2">
      <c r="A60" s="10" t="s">
        <v>41</v>
      </c>
      <c r="B60" s="3">
        <v>408</v>
      </c>
      <c r="C60" s="20" t="s">
        <v>318</v>
      </c>
      <c r="D60" s="20" t="s">
        <v>351</v>
      </c>
      <c r="E60" s="20">
        <v>10</v>
      </c>
      <c r="F60" s="4">
        <v>0</v>
      </c>
    </row>
    <row r="61" spans="1:6" x14ac:dyDescent="0.2">
      <c r="A61" s="10" t="s">
        <v>42</v>
      </c>
      <c r="B61" s="3">
        <v>408</v>
      </c>
      <c r="C61" s="20" t="s">
        <v>319</v>
      </c>
      <c r="D61" s="20" t="s">
        <v>351</v>
      </c>
      <c r="E61" s="20">
        <v>10</v>
      </c>
      <c r="F61" s="4">
        <v>0</v>
      </c>
    </row>
    <row r="62" spans="1:6" x14ac:dyDescent="0.2">
      <c r="A62" s="10" t="s">
        <v>43</v>
      </c>
      <c r="B62" s="3">
        <v>407</v>
      </c>
      <c r="C62" s="20" t="s">
        <v>31</v>
      </c>
      <c r="D62" s="20" t="s">
        <v>352</v>
      </c>
      <c r="E62" s="20">
        <v>10</v>
      </c>
      <c r="F62" s="4">
        <v>0</v>
      </c>
    </row>
    <row r="63" spans="1:6" x14ac:dyDescent="0.2">
      <c r="A63" s="10" t="s">
        <v>44</v>
      </c>
      <c r="B63" s="3">
        <v>407</v>
      </c>
      <c r="C63" s="20" t="s">
        <v>31</v>
      </c>
      <c r="D63" s="20">
        <v>90000</v>
      </c>
      <c r="E63" s="20">
        <v>30</v>
      </c>
      <c r="F63" s="4">
        <v>0</v>
      </c>
    </row>
    <row r="64" spans="1:6" x14ac:dyDescent="0.2">
      <c r="A64" s="10"/>
      <c r="B64" s="3"/>
      <c r="C64" s="20"/>
      <c r="D64" s="20"/>
      <c r="E64" s="20"/>
      <c r="F64" s="4"/>
    </row>
    <row r="65" spans="1:6" x14ac:dyDescent="0.2">
      <c r="A65" s="29" t="s">
        <v>45</v>
      </c>
      <c r="B65" s="23"/>
      <c r="C65" s="23"/>
      <c r="D65" s="23"/>
      <c r="E65" s="23"/>
      <c r="F65" s="25">
        <f>SUM(F66:F71)</f>
        <v>0</v>
      </c>
    </row>
    <row r="66" spans="1:6" x14ac:dyDescent="0.2">
      <c r="A66" s="10" t="s">
        <v>310</v>
      </c>
      <c r="B66" s="3">
        <v>408</v>
      </c>
      <c r="C66" s="20">
        <v>8111100</v>
      </c>
      <c r="D66" s="20" t="s">
        <v>351</v>
      </c>
      <c r="E66" s="20">
        <v>10</v>
      </c>
      <c r="F66" s="4">
        <v>0</v>
      </c>
    </row>
    <row r="67" spans="1:6" x14ac:dyDescent="0.2">
      <c r="A67" s="10" t="s">
        <v>309</v>
      </c>
      <c r="B67" s="3">
        <v>408</v>
      </c>
      <c r="C67" s="20">
        <v>8111100</v>
      </c>
      <c r="D67" s="20" t="s">
        <v>351</v>
      </c>
      <c r="E67" s="20">
        <v>10</v>
      </c>
      <c r="F67" s="4">
        <v>0</v>
      </c>
    </row>
    <row r="68" spans="1:6" x14ac:dyDescent="0.2">
      <c r="A68" s="10" t="s">
        <v>308</v>
      </c>
      <c r="B68" s="3">
        <v>408</v>
      </c>
      <c r="C68" s="20">
        <v>8111100</v>
      </c>
      <c r="D68" s="20" t="s">
        <v>351</v>
      </c>
      <c r="E68" s="20">
        <v>10</v>
      </c>
      <c r="F68" s="4">
        <v>0</v>
      </c>
    </row>
    <row r="69" spans="1:6" x14ac:dyDescent="0.2">
      <c r="A69" s="10" t="s">
        <v>321</v>
      </c>
      <c r="B69" s="3">
        <v>408</v>
      </c>
      <c r="C69" s="20">
        <v>8111100</v>
      </c>
      <c r="D69" s="20" t="s">
        <v>351</v>
      </c>
      <c r="E69" s="20">
        <v>10</v>
      </c>
      <c r="F69" s="4">
        <v>0</v>
      </c>
    </row>
    <row r="70" spans="1:6" x14ac:dyDescent="0.2">
      <c r="A70" s="10" t="s">
        <v>46</v>
      </c>
      <c r="B70" s="3">
        <v>408</v>
      </c>
      <c r="C70" s="20">
        <v>8111200</v>
      </c>
      <c r="D70" s="20" t="s">
        <v>351</v>
      </c>
      <c r="E70" s="20">
        <v>10</v>
      </c>
      <c r="F70" s="4">
        <v>0</v>
      </c>
    </row>
    <row r="71" spans="1:6" x14ac:dyDescent="0.2">
      <c r="A71" s="10" t="s">
        <v>47</v>
      </c>
      <c r="B71" s="3">
        <v>408</v>
      </c>
      <c r="C71" s="20">
        <v>8112300</v>
      </c>
      <c r="D71" s="20" t="s">
        <v>351</v>
      </c>
      <c r="E71" s="20">
        <v>10</v>
      </c>
      <c r="F71" s="4">
        <v>0</v>
      </c>
    </row>
    <row r="72" spans="1:6" x14ac:dyDescent="0.2">
      <c r="A72" s="10"/>
      <c r="B72" s="10"/>
      <c r="C72" s="10"/>
      <c r="D72" s="10"/>
      <c r="E72" s="10"/>
      <c r="F72" s="30"/>
    </row>
    <row r="73" spans="1:6" x14ac:dyDescent="0.2">
      <c r="A73" s="29" t="s">
        <v>48</v>
      </c>
      <c r="B73" s="3">
        <v>409</v>
      </c>
      <c r="C73" s="20" t="s">
        <v>320</v>
      </c>
      <c r="D73" s="20" t="s">
        <v>351</v>
      </c>
      <c r="E73" s="20">
        <v>10</v>
      </c>
      <c r="F73" s="28">
        <v>0</v>
      </c>
    </row>
    <row r="74" spans="1:6" x14ac:dyDescent="0.2">
      <c r="A74" s="10"/>
      <c r="B74" s="10"/>
      <c r="C74" s="10"/>
      <c r="D74" s="10"/>
      <c r="E74" s="10"/>
      <c r="F74" s="30"/>
    </row>
    <row r="75" spans="1:6" x14ac:dyDescent="0.2">
      <c r="A75" s="29" t="s">
        <v>49</v>
      </c>
      <c r="B75" s="23"/>
      <c r="C75" s="23"/>
      <c r="D75" s="23"/>
      <c r="E75" s="23"/>
      <c r="F75" s="25">
        <f>SUM(F76+F77+F80+F81)</f>
        <v>0</v>
      </c>
    </row>
    <row r="76" spans="1:6" x14ac:dyDescent="0.2">
      <c r="A76" s="10" t="s">
        <v>50</v>
      </c>
      <c r="B76" s="3">
        <v>550</v>
      </c>
      <c r="C76" s="20" t="s">
        <v>51</v>
      </c>
      <c r="D76" s="20" t="s">
        <v>351</v>
      </c>
      <c r="E76" s="20">
        <v>10</v>
      </c>
      <c r="F76" s="4">
        <v>0</v>
      </c>
    </row>
    <row r="77" spans="1:6" x14ac:dyDescent="0.2">
      <c r="A77" s="10" t="s">
        <v>52</v>
      </c>
      <c r="B77" s="3">
        <v>545</v>
      </c>
      <c r="C77" s="20" t="s">
        <v>18</v>
      </c>
      <c r="D77" s="20" t="s">
        <v>351</v>
      </c>
      <c r="E77" s="20">
        <v>10</v>
      </c>
      <c r="F77" s="26">
        <f>SUM(F78+F79)</f>
        <v>0</v>
      </c>
    </row>
    <row r="78" spans="1:6" x14ac:dyDescent="0.2">
      <c r="A78" s="10" t="s">
        <v>311</v>
      </c>
      <c r="B78" s="3">
        <v>545</v>
      </c>
      <c r="C78" s="20" t="s">
        <v>21</v>
      </c>
      <c r="D78" s="20" t="s">
        <v>351</v>
      </c>
      <c r="E78" s="20">
        <v>10</v>
      </c>
      <c r="F78" s="4">
        <v>0</v>
      </c>
    </row>
    <row r="79" spans="1:6" x14ac:dyDescent="0.2">
      <c r="A79" s="10" t="s">
        <v>312</v>
      </c>
      <c r="B79" s="3">
        <v>545</v>
      </c>
      <c r="C79" s="20" t="s">
        <v>54</v>
      </c>
      <c r="D79" s="20" t="s">
        <v>351</v>
      </c>
      <c r="E79" s="20">
        <v>10</v>
      </c>
      <c r="F79" s="4">
        <v>0</v>
      </c>
    </row>
    <row r="80" spans="1:6" x14ac:dyDescent="0.2">
      <c r="A80" s="10" t="s">
        <v>55</v>
      </c>
      <c r="B80" s="3">
        <v>571</v>
      </c>
      <c r="C80" s="20">
        <v>4850000</v>
      </c>
      <c r="D80" s="20" t="s">
        <v>351</v>
      </c>
      <c r="E80" s="20">
        <v>10</v>
      </c>
      <c r="F80" s="4">
        <v>0</v>
      </c>
    </row>
    <row r="81" spans="1:6" x14ac:dyDescent="0.2">
      <c r="A81" s="10" t="s">
        <v>313</v>
      </c>
      <c r="B81" s="3">
        <v>565</v>
      </c>
      <c r="C81" s="20" t="s">
        <v>53</v>
      </c>
      <c r="D81" s="20" t="s">
        <v>351</v>
      </c>
      <c r="E81" s="20">
        <v>10</v>
      </c>
      <c r="F81" s="4">
        <v>0</v>
      </c>
    </row>
    <row r="82" spans="1:6" x14ac:dyDescent="0.2">
      <c r="A82" s="10"/>
      <c r="B82" s="3"/>
      <c r="C82" s="3"/>
      <c r="D82" s="3"/>
      <c r="E82" s="3"/>
      <c r="F82" s="4"/>
    </row>
    <row r="83" spans="1:6" x14ac:dyDescent="0.2">
      <c r="A83" s="29" t="s">
        <v>56</v>
      </c>
      <c r="B83" s="23"/>
      <c r="C83" s="23"/>
      <c r="D83" s="23"/>
      <c r="E83" s="24"/>
      <c r="F83" s="25">
        <f>SUM(F84:F86)</f>
        <v>0</v>
      </c>
    </row>
    <row r="84" spans="1:6" x14ac:dyDescent="0.2">
      <c r="A84" s="10" t="s">
        <v>57</v>
      </c>
      <c r="B84" s="3">
        <v>410</v>
      </c>
      <c r="C84" s="20">
        <v>7751000</v>
      </c>
      <c r="D84" s="20" t="s">
        <v>352</v>
      </c>
      <c r="E84" s="20">
        <v>10</v>
      </c>
      <c r="F84" s="4">
        <v>0</v>
      </c>
    </row>
    <row r="85" spans="1:6" x14ac:dyDescent="0.2">
      <c r="A85" s="10" t="s">
        <v>58</v>
      </c>
      <c r="B85" s="3">
        <v>410</v>
      </c>
      <c r="C85" s="20">
        <v>7751000</v>
      </c>
      <c r="D85" s="20">
        <v>90000</v>
      </c>
      <c r="E85" s="20">
        <v>30</v>
      </c>
      <c r="F85" s="4">
        <v>0</v>
      </c>
    </row>
    <row r="86" spans="1:6" x14ac:dyDescent="0.2">
      <c r="A86" s="10" t="s">
        <v>59</v>
      </c>
      <c r="B86" s="3">
        <v>665</v>
      </c>
      <c r="C86" s="20" t="s">
        <v>31</v>
      </c>
      <c r="D86" s="20" t="s">
        <v>351</v>
      </c>
      <c r="E86" s="20">
        <v>10</v>
      </c>
      <c r="F86" s="4">
        <v>0</v>
      </c>
    </row>
    <row r="87" spans="1:6" x14ac:dyDescent="0.2">
      <c r="A87" s="10"/>
      <c r="B87" s="3"/>
      <c r="C87" s="3"/>
      <c r="D87" s="3"/>
      <c r="E87" s="3"/>
      <c r="F87" s="4"/>
    </row>
    <row r="88" spans="1:6" x14ac:dyDescent="0.2">
      <c r="A88" s="29" t="s">
        <v>60</v>
      </c>
      <c r="B88" s="23" t="s">
        <v>61</v>
      </c>
      <c r="C88" s="23" t="s">
        <v>18</v>
      </c>
      <c r="D88" s="23" t="s">
        <v>351</v>
      </c>
      <c r="E88" s="24">
        <v>10</v>
      </c>
      <c r="F88" s="25">
        <f>SUM(F15+F33+F44-F48-F65-F73-F75-F83)</f>
        <v>0</v>
      </c>
    </row>
    <row r="89" spans="1:6" x14ac:dyDescent="0.2">
      <c r="A89" s="10"/>
      <c r="B89" s="24"/>
      <c r="C89" s="24"/>
      <c r="D89" s="24"/>
      <c r="E89" s="24"/>
      <c r="F89" s="28"/>
    </row>
    <row r="90" spans="1:6" x14ac:dyDescent="0.2">
      <c r="A90" s="29" t="s">
        <v>315</v>
      </c>
      <c r="B90" s="24">
        <v>805</v>
      </c>
      <c r="C90" s="23" t="s">
        <v>51</v>
      </c>
      <c r="D90" s="23" t="s">
        <v>351</v>
      </c>
      <c r="E90" s="23">
        <v>10</v>
      </c>
      <c r="F90" s="4">
        <v>0</v>
      </c>
    </row>
    <row r="91" spans="1:6" x14ac:dyDescent="0.2">
      <c r="A91" s="29"/>
      <c r="B91" s="24"/>
      <c r="C91" s="23"/>
      <c r="D91" s="23"/>
      <c r="E91" s="23"/>
      <c r="F91" s="4"/>
    </row>
    <row r="92" spans="1:6" x14ac:dyDescent="0.2">
      <c r="A92" s="77" t="s">
        <v>314</v>
      </c>
      <c r="B92" s="78">
        <v>890</v>
      </c>
      <c r="C92" s="23" t="s">
        <v>18</v>
      </c>
      <c r="D92" s="23" t="s">
        <v>351</v>
      </c>
      <c r="E92" s="24">
        <v>10</v>
      </c>
      <c r="F92" s="28">
        <v>0</v>
      </c>
    </row>
    <row r="93" spans="1:6" x14ac:dyDescent="0.2">
      <c r="A93" s="10"/>
      <c r="B93" s="24"/>
      <c r="C93" s="24"/>
      <c r="D93" s="24"/>
      <c r="E93" s="24"/>
      <c r="F93" s="28"/>
    </row>
    <row r="94" spans="1:6" x14ac:dyDescent="0.2">
      <c r="A94" s="29" t="s">
        <v>350</v>
      </c>
      <c r="B94" s="23" t="s">
        <v>61</v>
      </c>
      <c r="C94" s="23" t="s">
        <v>21</v>
      </c>
      <c r="D94" s="23" t="s">
        <v>351</v>
      </c>
      <c r="E94" s="24">
        <v>10</v>
      </c>
      <c r="F94" s="25">
        <f>SUM(F88-F90)</f>
        <v>0</v>
      </c>
    </row>
    <row r="95" spans="1:6" x14ac:dyDescent="0.2">
      <c r="A95" s="10"/>
      <c r="B95" s="3"/>
      <c r="C95" s="3"/>
      <c r="D95" s="3"/>
      <c r="E95" s="3"/>
      <c r="F95" s="4"/>
    </row>
    <row r="96" spans="1:6" x14ac:dyDescent="0.2">
      <c r="A96" s="81" t="s">
        <v>330</v>
      </c>
    </row>
    <row r="97" spans="1:6" x14ac:dyDescent="0.2">
      <c r="A97" t="s">
        <v>349</v>
      </c>
      <c r="B97" s="20" t="s">
        <v>33</v>
      </c>
      <c r="C97" s="57">
        <v>1360100</v>
      </c>
      <c r="D97" s="20" t="s">
        <v>351</v>
      </c>
      <c r="E97" s="20">
        <v>10</v>
      </c>
      <c r="F97" s="80">
        <v>0</v>
      </c>
    </row>
    <row r="98" spans="1:6" x14ac:dyDescent="0.2">
      <c r="A98" t="s">
        <v>332</v>
      </c>
      <c r="B98" s="20" t="s">
        <v>33</v>
      </c>
      <c r="C98" s="57">
        <v>1360200</v>
      </c>
      <c r="D98" s="20" t="s">
        <v>351</v>
      </c>
      <c r="E98" s="20">
        <v>10</v>
      </c>
      <c r="F98" s="80">
        <v>0</v>
      </c>
    </row>
    <row r="99" spans="1:6" x14ac:dyDescent="0.2">
      <c r="A99" t="s">
        <v>333</v>
      </c>
      <c r="B99" s="20" t="s">
        <v>33</v>
      </c>
      <c r="C99" s="57">
        <v>1360300</v>
      </c>
      <c r="D99" s="20" t="s">
        <v>351</v>
      </c>
      <c r="E99" s="20">
        <v>10</v>
      </c>
      <c r="F99" s="80">
        <v>0</v>
      </c>
    </row>
    <row r="100" spans="1:6" ht="12.75" x14ac:dyDescent="0.2">
      <c r="A100" s="90"/>
    </row>
    <row r="101" spans="1:6" ht="12.75" x14ac:dyDescent="0.2">
      <c r="A101" s="91" t="s">
        <v>359</v>
      </c>
    </row>
    <row r="102" spans="1:6" ht="12.75" x14ac:dyDescent="0.2">
      <c r="A102" s="91" t="s">
        <v>360</v>
      </c>
    </row>
  </sheetData>
  <phoneticPr fontId="0" type="noConversion"/>
  <pageMargins left="0.75" right="0.75" top="1" bottom="1" header="0.5" footer="0.5"/>
  <pageSetup paperSize="9" scale="8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42"/>
  <sheetViews>
    <sheetView zoomScale="115" zoomScaleNormal="11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F13" sqref="F13"/>
    </sheetView>
  </sheetViews>
  <sheetFormatPr baseColWidth="10" defaultRowHeight="11.25" x14ac:dyDescent="0.2"/>
  <cols>
    <col min="1" max="1" width="84.6640625" customWidth="1"/>
    <col min="3" max="3" width="11.83203125" customWidth="1"/>
    <col min="4" max="4" width="12" hidden="1" customWidth="1"/>
    <col min="5" max="5" width="0.1640625" customWidth="1"/>
  </cols>
  <sheetData>
    <row r="1" spans="1:6" ht="18" x14ac:dyDescent="0.25">
      <c r="A1" s="1" t="s">
        <v>62</v>
      </c>
      <c r="B1" s="31"/>
      <c r="C1" s="22"/>
      <c r="D1" s="22"/>
      <c r="E1" s="32"/>
      <c r="F1" s="31"/>
    </row>
    <row r="2" spans="1:6" x14ac:dyDescent="0.2">
      <c r="A2" s="30"/>
      <c r="B2" s="2"/>
      <c r="C2" s="3"/>
      <c r="D2" s="3"/>
      <c r="E2" s="3"/>
      <c r="F2" s="30"/>
    </row>
    <row r="3" spans="1:6" x14ac:dyDescent="0.2">
      <c r="A3" s="6" t="s">
        <v>1</v>
      </c>
      <c r="B3" s="7" t="s">
        <v>2</v>
      </c>
      <c r="C3" s="3"/>
      <c r="D3" s="3"/>
      <c r="E3" s="3"/>
      <c r="F3" s="30"/>
    </row>
    <row r="4" spans="1:6" x14ac:dyDescent="0.2">
      <c r="A4" s="6" t="s">
        <v>3</v>
      </c>
      <c r="B4" s="8" t="str">
        <f>'Puncegrunnlag - Resultat'!B4</f>
        <v>xxxxxxxxx</v>
      </c>
      <c r="C4" s="3"/>
      <c r="D4" s="3"/>
      <c r="E4" s="3"/>
      <c r="F4" s="33"/>
    </row>
    <row r="5" spans="1:6" x14ac:dyDescent="0.2">
      <c r="A5" s="9" t="s">
        <v>63</v>
      </c>
      <c r="B5" s="8">
        <v>50</v>
      </c>
      <c r="C5" s="3"/>
      <c r="D5" s="3"/>
      <c r="E5" s="3"/>
      <c r="F5" s="30"/>
    </row>
    <row r="6" spans="1:6" x14ac:dyDescent="0.2">
      <c r="A6" s="9" t="s">
        <v>64</v>
      </c>
      <c r="B6" s="8">
        <f>'Puncegrunnlag - Resultat'!B6</f>
        <v>202412</v>
      </c>
      <c r="C6" s="3"/>
      <c r="D6" s="3"/>
      <c r="E6" s="3"/>
      <c r="F6" s="30"/>
    </row>
    <row r="7" spans="1:6" x14ac:dyDescent="0.2">
      <c r="A7" s="10"/>
      <c r="B7" s="3"/>
      <c r="C7" s="3"/>
      <c r="D7" s="3"/>
      <c r="E7" s="3"/>
      <c r="F7" s="30"/>
    </row>
    <row r="8" spans="1:6" x14ac:dyDescent="0.2">
      <c r="A8" s="10"/>
      <c r="B8" s="3"/>
      <c r="C8" s="3"/>
      <c r="D8" s="3"/>
      <c r="E8" s="3"/>
      <c r="F8" s="30"/>
    </row>
    <row r="9" spans="1:6" x14ac:dyDescent="0.2">
      <c r="A9" s="11" t="s">
        <v>7</v>
      </c>
      <c r="B9" s="12" t="s">
        <v>8</v>
      </c>
      <c r="C9" s="34" t="s">
        <v>65</v>
      </c>
      <c r="D9" s="34" t="s">
        <v>66</v>
      </c>
      <c r="E9" s="34" t="s">
        <v>67</v>
      </c>
      <c r="F9" s="35" t="s">
        <v>68</v>
      </c>
    </row>
    <row r="10" spans="1:6" x14ac:dyDescent="0.2">
      <c r="A10" s="14"/>
      <c r="B10" s="15" t="s">
        <v>13</v>
      </c>
      <c r="C10" s="15"/>
      <c r="D10" s="15"/>
      <c r="E10" s="15"/>
      <c r="F10" s="16" t="s">
        <v>15</v>
      </c>
    </row>
    <row r="11" spans="1:6" x14ac:dyDescent="0.2">
      <c r="A11" s="17"/>
      <c r="B11" s="18" t="s">
        <v>16</v>
      </c>
      <c r="C11" s="18"/>
      <c r="D11" s="18"/>
      <c r="E11" s="18"/>
      <c r="F11" s="19" t="s">
        <v>25</v>
      </c>
    </row>
    <row r="12" spans="1:6" ht="12.75" x14ac:dyDescent="0.2">
      <c r="A12" s="36" t="s">
        <v>69</v>
      </c>
      <c r="B12" s="37" t="s">
        <v>25</v>
      </c>
      <c r="C12" s="37" t="s">
        <v>25</v>
      </c>
      <c r="D12" s="37" t="s">
        <v>25</v>
      </c>
      <c r="E12" s="37" t="s">
        <v>25</v>
      </c>
      <c r="F12" s="36">
        <f>SUM(F14+F18+F64+F81+F82)</f>
        <v>0</v>
      </c>
    </row>
    <row r="13" spans="1:6" x14ac:dyDescent="0.2">
      <c r="A13" s="10"/>
      <c r="B13" s="3"/>
      <c r="C13" s="3"/>
      <c r="D13" s="3"/>
      <c r="E13" s="3"/>
      <c r="F13" s="30"/>
    </row>
    <row r="14" spans="1:6" x14ac:dyDescent="0.2">
      <c r="A14" s="29" t="s">
        <v>70</v>
      </c>
      <c r="B14" s="20"/>
      <c r="C14" s="20"/>
      <c r="D14" s="20" t="s">
        <v>33</v>
      </c>
      <c r="E14" s="3">
        <v>10</v>
      </c>
      <c r="F14" s="73">
        <f>SUM(F15:F16)</f>
        <v>0</v>
      </c>
    </row>
    <row r="15" spans="1:6" x14ac:dyDescent="0.2">
      <c r="A15" s="71" t="s">
        <v>249</v>
      </c>
      <c r="B15" s="72">
        <v>4850000</v>
      </c>
      <c r="C15" s="20" t="s">
        <v>351</v>
      </c>
      <c r="D15" s="20" t="s">
        <v>33</v>
      </c>
      <c r="E15" s="3">
        <v>10</v>
      </c>
      <c r="F15" s="30">
        <v>0</v>
      </c>
    </row>
    <row r="16" spans="1:6" x14ac:dyDescent="0.2">
      <c r="A16" s="71" t="s">
        <v>347</v>
      </c>
      <c r="B16" s="72">
        <v>5870000</v>
      </c>
      <c r="C16" s="20" t="s">
        <v>351</v>
      </c>
      <c r="D16" s="20" t="s">
        <v>33</v>
      </c>
      <c r="E16" s="3">
        <v>10</v>
      </c>
      <c r="F16" s="30">
        <v>0</v>
      </c>
    </row>
    <row r="17" spans="1:6" x14ac:dyDescent="0.2">
      <c r="A17" s="10"/>
      <c r="B17" s="3"/>
      <c r="C17" s="3"/>
      <c r="D17" s="3"/>
      <c r="E17" s="3"/>
      <c r="F17" s="30"/>
    </row>
    <row r="18" spans="1:6" x14ac:dyDescent="0.2">
      <c r="A18" s="29" t="s">
        <v>71</v>
      </c>
      <c r="B18" s="23"/>
      <c r="C18" s="23"/>
      <c r="D18" s="23"/>
      <c r="E18" s="24"/>
      <c r="F18" s="29">
        <f>SUM(F19+F20)</f>
        <v>0</v>
      </c>
    </row>
    <row r="19" spans="1:6" x14ac:dyDescent="0.2">
      <c r="A19" s="10" t="s">
        <v>72</v>
      </c>
      <c r="B19" s="3">
        <v>3730000</v>
      </c>
      <c r="C19" s="20">
        <v>90000</v>
      </c>
      <c r="D19" s="20" t="s">
        <v>33</v>
      </c>
      <c r="E19" s="3">
        <v>30</v>
      </c>
      <c r="F19" s="30">
        <v>0</v>
      </c>
    </row>
    <row r="20" spans="1:6" x14ac:dyDescent="0.2">
      <c r="A20" s="10" t="s">
        <v>73</v>
      </c>
      <c r="B20" s="20" t="s">
        <v>31</v>
      </c>
      <c r="C20" s="20" t="s">
        <v>351</v>
      </c>
      <c r="D20" s="20" t="s">
        <v>33</v>
      </c>
      <c r="E20" s="3">
        <v>10</v>
      </c>
      <c r="F20" s="29">
        <f>SUM(F21:F62)</f>
        <v>0</v>
      </c>
    </row>
    <row r="21" spans="1:6" x14ac:dyDescent="0.2">
      <c r="A21" s="10" t="s">
        <v>231</v>
      </c>
      <c r="B21" s="3">
        <v>1361000</v>
      </c>
      <c r="C21" s="3">
        <v>32000</v>
      </c>
      <c r="D21" s="20" t="s">
        <v>33</v>
      </c>
      <c r="E21" s="3">
        <v>10</v>
      </c>
      <c r="F21" s="30">
        <v>0</v>
      </c>
    </row>
    <row r="22" spans="1:6" x14ac:dyDescent="0.2">
      <c r="A22" s="10" t="s">
        <v>232</v>
      </c>
      <c r="B22" s="3">
        <v>1361000</v>
      </c>
      <c r="C22" s="20">
        <v>35000</v>
      </c>
      <c r="D22" s="20" t="s">
        <v>33</v>
      </c>
      <c r="E22" s="3">
        <v>10</v>
      </c>
      <c r="F22" s="30">
        <v>0</v>
      </c>
    </row>
    <row r="23" spans="1:6" x14ac:dyDescent="0.2">
      <c r="A23" s="10" t="s">
        <v>233</v>
      </c>
      <c r="B23" s="3">
        <v>1361000</v>
      </c>
      <c r="C23" s="20">
        <v>36000</v>
      </c>
      <c r="D23" s="20" t="s">
        <v>33</v>
      </c>
      <c r="E23" s="3">
        <v>10</v>
      </c>
      <c r="F23" s="30">
        <v>0</v>
      </c>
    </row>
    <row r="24" spans="1:6" x14ac:dyDescent="0.2">
      <c r="A24" s="71" t="s">
        <v>356</v>
      </c>
      <c r="B24" s="72">
        <v>1362100</v>
      </c>
      <c r="C24" s="20">
        <v>43000</v>
      </c>
      <c r="D24" s="20" t="s">
        <v>33</v>
      </c>
      <c r="E24" s="3">
        <v>10</v>
      </c>
      <c r="F24" s="30">
        <v>0</v>
      </c>
    </row>
    <row r="25" spans="1:6" x14ac:dyDescent="0.2">
      <c r="A25" s="10" t="s">
        <v>234</v>
      </c>
      <c r="B25" s="3">
        <v>1361000</v>
      </c>
      <c r="C25" s="20">
        <v>45000</v>
      </c>
      <c r="D25" s="20" t="s">
        <v>33</v>
      </c>
      <c r="E25" s="3">
        <v>10</v>
      </c>
      <c r="F25" s="30">
        <v>0</v>
      </c>
    </row>
    <row r="26" spans="1:6" x14ac:dyDescent="0.2">
      <c r="A26" s="10" t="s">
        <v>235</v>
      </c>
      <c r="B26" s="3">
        <v>1361000</v>
      </c>
      <c r="C26" s="20">
        <v>41000</v>
      </c>
      <c r="D26" s="20" t="s">
        <v>33</v>
      </c>
      <c r="E26" s="3">
        <v>10</v>
      </c>
      <c r="F26" s="30">
        <v>0</v>
      </c>
    </row>
    <row r="27" spans="1:6" x14ac:dyDescent="0.2">
      <c r="A27" s="10" t="s">
        <v>236</v>
      </c>
      <c r="B27" s="3">
        <v>1361000</v>
      </c>
      <c r="C27" s="20">
        <v>55000</v>
      </c>
      <c r="D27" s="20" t="s">
        <v>33</v>
      </c>
      <c r="E27" s="3">
        <v>10</v>
      </c>
      <c r="F27" s="30">
        <v>0</v>
      </c>
    </row>
    <row r="28" spans="1:6" x14ac:dyDescent="0.2">
      <c r="A28" s="10" t="s">
        <v>237</v>
      </c>
      <c r="B28" s="3">
        <v>1361000</v>
      </c>
      <c r="C28" s="20">
        <v>57000</v>
      </c>
      <c r="D28" s="20" t="s">
        <v>33</v>
      </c>
      <c r="E28" s="3">
        <v>10</v>
      </c>
      <c r="F28" s="30">
        <v>0</v>
      </c>
    </row>
    <row r="29" spans="1:6" x14ac:dyDescent="0.2">
      <c r="A29" s="10" t="s">
        <v>238</v>
      </c>
      <c r="B29" s="3">
        <v>1361000</v>
      </c>
      <c r="C29" s="20">
        <v>49000</v>
      </c>
      <c r="D29" s="20" t="s">
        <v>33</v>
      </c>
      <c r="E29" s="3">
        <v>10</v>
      </c>
      <c r="F29" s="30">
        <v>0</v>
      </c>
    </row>
    <row r="30" spans="1:6" x14ac:dyDescent="0.2">
      <c r="A30" s="10" t="s">
        <v>239</v>
      </c>
      <c r="B30" s="3">
        <v>1361000</v>
      </c>
      <c r="C30" s="20">
        <v>11200</v>
      </c>
      <c r="D30" s="20" t="s">
        <v>33</v>
      </c>
      <c r="E30" s="3">
        <v>10</v>
      </c>
      <c r="F30" s="30">
        <v>0</v>
      </c>
    </row>
    <row r="31" spans="1:6" x14ac:dyDescent="0.2">
      <c r="A31" s="10" t="s">
        <v>240</v>
      </c>
      <c r="B31" s="3">
        <v>1361000</v>
      </c>
      <c r="C31" s="20">
        <v>15200</v>
      </c>
      <c r="D31" s="20" t="s">
        <v>33</v>
      </c>
      <c r="E31" s="3">
        <v>10</v>
      </c>
      <c r="F31" s="30">
        <v>0</v>
      </c>
    </row>
    <row r="32" spans="1:6" x14ac:dyDescent="0.2">
      <c r="A32" s="10" t="s">
        <v>241</v>
      </c>
      <c r="B32" s="3">
        <v>1361000</v>
      </c>
      <c r="C32" s="20">
        <v>21000</v>
      </c>
      <c r="D32" s="20" t="s">
        <v>33</v>
      </c>
      <c r="E32" s="3">
        <v>10</v>
      </c>
      <c r="F32" s="30">
        <v>0</v>
      </c>
    </row>
    <row r="33" spans="1:6" x14ac:dyDescent="0.2">
      <c r="A33" s="10" t="s">
        <v>242</v>
      </c>
      <c r="B33" s="3">
        <v>1361000</v>
      </c>
      <c r="C33" s="20">
        <v>23000</v>
      </c>
      <c r="D33" s="20" t="s">
        <v>33</v>
      </c>
      <c r="E33" s="3">
        <v>10</v>
      </c>
      <c r="F33" s="30">
        <v>0</v>
      </c>
    </row>
    <row r="34" spans="1:6" x14ac:dyDescent="0.2">
      <c r="A34" s="10" t="s">
        <v>243</v>
      </c>
      <c r="B34" s="3">
        <v>1361000</v>
      </c>
      <c r="C34" s="20" t="s">
        <v>353</v>
      </c>
      <c r="D34" s="20" t="s">
        <v>33</v>
      </c>
      <c r="E34" s="3">
        <v>10</v>
      </c>
      <c r="F34" s="30">
        <v>0</v>
      </c>
    </row>
    <row r="35" spans="1:6" x14ac:dyDescent="0.2">
      <c r="A35" s="10" t="s">
        <v>244</v>
      </c>
      <c r="B35" s="3">
        <v>1361000</v>
      </c>
      <c r="C35" s="20">
        <v>90000</v>
      </c>
      <c r="D35" s="20" t="s">
        <v>33</v>
      </c>
      <c r="E35" s="3">
        <v>30</v>
      </c>
      <c r="F35" s="30">
        <v>0</v>
      </c>
    </row>
    <row r="36" spans="1:6" x14ac:dyDescent="0.2">
      <c r="A36" s="10" t="s">
        <v>245</v>
      </c>
      <c r="B36" s="3">
        <v>1361000</v>
      </c>
      <c r="C36" s="20">
        <v>90008</v>
      </c>
      <c r="D36" s="20" t="s">
        <v>33</v>
      </c>
      <c r="E36" s="3">
        <v>30</v>
      </c>
      <c r="F36" s="30">
        <v>0</v>
      </c>
    </row>
    <row r="37" spans="1:6" x14ac:dyDescent="0.2">
      <c r="A37" s="10" t="s">
        <v>246</v>
      </c>
      <c r="B37" s="3">
        <v>1361000</v>
      </c>
      <c r="C37" s="20">
        <v>90009</v>
      </c>
      <c r="D37" s="20" t="s">
        <v>33</v>
      </c>
      <c r="E37" s="3">
        <v>30</v>
      </c>
      <c r="F37" s="30">
        <v>0</v>
      </c>
    </row>
    <row r="38" spans="1:6" x14ac:dyDescent="0.2">
      <c r="A38" s="10"/>
      <c r="B38" s="3"/>
      <c r="C38" s="20"/>
      <c r="D38" s="20"/>
      <c r="E38" s="3"/>
      <c r="F38" s="30"/>
    </row>
    <row r="39" spans="1:6" x14ac:dyDescent="0.2">
      <c r="A39" s="10" t="s">
        <v>74</v>
      </c>
      <c r="B39" s="72">
        <v>1400000</v>
      </c>
      <c r="C39" s="20">
        <v>61000</v>
      </c>
      <c r="D39" s="20" t="s">
        <v>33</v>
      </c>
      <c r="E39" s="3">
        <v>10</v>
      </c>
      <c r="F39" s="30">
        <v>0</v>
      </c>
    </row>
    <row r="40" spans="1:6" x14ac:dyDescent="0.2">
      <c r="A40" s="10" t="s">
        <v>75</v>
      </c>
      <c r="B40" s="72">
        <v>1400000</v>
      </c>
      <c r="C40" s="20">
        <v>39000</v>
      </c>
      <c r="D40" s="20" t="s">
        <v>33</v>
      </c>
      <c r="E40" s="3">
        <v>10</v>
      </c>
      <c r="F40" s="30">
        <v>0</v>
      </c>
    </row>
    <row r="41" spans="1:6" x14ac:dyDescent="0.2">
      <c r="A41" s="10" t="s">
        <v>354</v>
      </c>
      <c r="B41" s="72">
        <v>1400000</v>
      </c>
      <c r="C41" s="20">
        <v>32000</v>
      </c>
      <c r="D41" s="20" t="s">
        <v>33</v>
      </c>
      <c r="E41" s="3">
        <v>10</v>
      </c>
      <c r="F41" s="30">
        <v>0</v>
      </c>
    </row>
    <row r="42" spans="1:6" x14ac:dyDescent="0.2">
      <c r="A42" s="10" t="s">
        <v>76</v>
      </c>
      <c r="B42" s="72">
        <v>1400000</v>
      </c>
      <c r="C42" s="20">
        <v>35000</v>
      </c>
      <c r="D42" s="20" t="s">
        <v>33</v>
      </c>
      <c r="E42" s="3">
        <v>10</v>
      </c>
      <c r="F42" s="30">
        <v>0</v>
      </c>
    </row>
    <row r="43" spans="1:6" x14ac:dyDescent="0.2">
      <c r="A43" s="10" t="s">
        <v>77</v>
      </c>
      <c r="B43" s="72">
        <v>1400000</v>
      </c>
      <c r="C43" s="20">
        <v>36000</v>
      </c>
      <c r="D43" s="20" t="s">
        <v>33</v>
      </c>
      <c r="E43" s="3">
        <v>10</v>
      </c>
      <c r="F43" s="30">
        <v>0</v>
      </c>
    </row>
    <row r="44" spans="1:6" x14ac:dyDescent="0.2">
      <c r="A44" s="10" t="s">
        <v>78</v>
      </c>
      <c r="B44" s="72">
        <v>1400000</v>
      </c>
      <c r="C44" s="20">
        <v>45000</v>
      </c>
      <c r="D44" s="20" t="s">
        <v>33</v>
      </c>
      <c r="E44" s="3">
        <v>10</v>
      </c>
      <c r="F44" s="30">
        <v>0</v>
      </c>
    </row>
    <row r="45" spans="1:6" x14ac:dyDescent="0.2">
      <c r="A45" s="10" t="s">
        <v>79</v>
      </c>
      <c r="B45" s="72">
        <v>1400000</v>
      </c>
      <c r="C45" s="20">
        <v>41000</v>
      </c>
      <c r="D45" s="20" t="s">
        <v>33</v>
      </c>
      <c r="E45" s="3">
        <v>10</v>
      </c>
      <c r="F45" s="30">
        <v>0</v>
      </c>
    </row>
    <row r="46" spans="1:6" x14ac:dyDescent="0.2">
      <c r="A46" s="10" t="s">
        <v>80</v>
      </c>
      <c r="B46" s="72">
        <v>1400000</v>
      </c>
      <c r="C46" s="20">
        <v>55000</v>
      </c>
      <c r="D46" s="20" t="s">
        <v>33</v>
      </c>
      <c r="E46" s="3">
        <v>10</v>
      </c>
      <c r="F46" s="30">
        <v>0</v>
      </c>
    </row>
    <row r="47" spans="1:6" x14ac:dyDescent="0.2">
      <c r="A47" s="10" t="s">
        <v>81</v>
      </c>
      <c r="B47" s="72">
        <v>1400000</v>
      </c>
      <c r="C47" s="20">
        <v>57000</v>
      </c>
      <c r="D47" s="20" t="s">
        <v>33</v>
      </c>
      <c r="E47" s="3">
        <v>10</v>
      </c>
      <c r="F47" s="30">
        <v>0</v>
      </c>
    </row>
    <row r="48" spans="1:6" x14ac:dyDescent="0.2">
      <c r="A48" s="10" t="s">
        <v>355</v>
      </c>
      <c r="B48" s="72">
        <v>1400000</v>
      </c>
      <c r="C48" s="20">
        <v>49000</v>
      </c>
      <c r="D48" s="20" t="s">
        <v>33</v>
      </c>
      <c r="E48" s="3">
        <v>10</v>
      </c>
      <c r="F48" s="30">
        <v>0</v>
      </c>
    </row>
    <row r="49" spans="1:6" x14ac:dyDescent="0.2">
      <c r="A49" s="10" t="s">
        <v>357</v>
      </c>
      <c r="B49" s="72">
        <v>1400000</v>
      </c>
      <c r="C49" s="20">
        <v>65000</v>
      </c>
      <c r="D49" s="20" t="s">
        <v>33</v>
      </c>
      <c r="E49" s="3">
        <v>10</v>
      </c>
      <c r="F49" s="30">
        <v>0</v>
      </c>
    </row>
    <row r="50" spans="1:6" x14ac:dyDescent="0.2">
      <c r="A50" s="10" t="s">
        <v>82</v>
      </c>
      <c r="B50" s="72">
        <v>1400000</v>
      </c>
      <c r="C50" s="20">
        <v>11100</v>
      </c>
      <c r="D50" s="20" t="s">
        <v>33</v>
      </c>
      <c r="E50" s="3">
        <v>10</v>
      </c>
      <c r="F50" s="30">
        <v>0</v>
      </c>
    </row>
    <row r="51" spans="1:6" x14ac:dyDescent="0.2">
      <c r="A51" s="10" t="s">
        <v>83</v>
      </c>
      <c r="B51" s="72">
        <v>1400000</v>
      </c>
      <c r="C51" s="20">
        <v>11200</v>
      </c>
      <c r="D51" s="20" t="s">
        <v>33</v>
      </c>
      <c r="E51" s="3">
        <v>10</v>
      </c>
      <c r="F51" s="30">
        <v>0</v>
      </c>
    </row>
    <row r="52" spans="1:6" x14ac:dyDescent="0.2">
      <c r="A52" s="10" t="s">
        <v>84</v>
      </c>
      <c r="B52" s="72">
        <v>1400000</v>
      </c>
      <c r="C52" s="20">
        <v>15100</v>
      </c>
      <c r="D52" s="20" t="s">
        <v>33</v>
      </c>
      <c r="E52" s="3">
        <v>10</v>
      </c>
      <c r="F52" s="30">
        <v>0</v>
      </c>
    </row>
    <row r="53" spans="1:6" x14ac:dyDescent="0.2">
      <c r="A53" s="10" t="s">
        <v>85</v>
      </c>
      <c r="B53" s="72">
        <v>1400000</v>
      </c>
      <c r="C53" s="20">
        <v>15200</v>
      </c>
      <c r="D53" s="20" t="s">
        <v>33</v>
      </c>
      <c r="E53" s="3">
        <v>10</v>
      </c>
      <c r="F53" s="30">
        <v>0</v>
      </c>
    </row>
    <row r="54" spans="1:6" x14ac:dyDescent="0.2">
      <c r="A54" s="10" t="s">
        <v>86</v>
      </c>
      <c r="B54" s="72">
        <v>1400000</v>
      </c>
      <c r="C54" s="20">
        <v>21000</v>
      </c>
      <c r="D54" s="20" t="s">
        <v>33</v>
      </c>
      <c r="E54" s="3">
        <v>10</v>
      </c>
      <c r="F54" s="30">
        <v>0</v>
      </c>
    </row>
    <row r="55" spans="1:6" x14ac:dyDescent="0.2">
      <c r="A55" s="10" t="s">
        <v>87</v>
      </c>
      <c r="B55" s="72">
        <v>1400000</v>
      </c>
      <c r="C55" s="20">
        <v>23000</v>
      </c>
      <c r="D55" s="20" t="s">
        <v>33</v>
      </c>
      <c r="E55" s="3">
        <v>10</v>
      </c>
      <c r="F55" s="30">
        <v>0</v>
      </c>
    </row>
    <row r="56" spans="1:6" x14ac:dyDescent="0.2">
      <c r="A56" s="10" t="s">
        <v>88</v>
      </c>
      <c r="B56" s="72">
        <v>1400000</v>
      </c>
      <c r="C56" s="20" t="s">
        <v>353</v>
      </c>
      <c r="D56" s="20" t="s">
        <v>33</v>
      </c>
      <c r="E56" s="3">
        <v>10</v>
      </c>
      <c r="F56" s="30">
        <v>0</v>
      </c>
    </row>
    <row r="57" spans="1:6" x14ac:dyDescent="0.2">
      <c r="A57" s="10" t="s">
        <v>89</v>
      </c>
      <c r="B57" s="72">
        <v>1400000</v>
      </c>
      <c r="C57" s="20">
        <v>90000</v>
      </c>
      <c r="D57" s="20" t="s">
        <v>33</v>
      </c>
      <c r="E57" s="3">
        <v>30</v>
      </c>
      <c r="F57" s="30">
        <v>0</v>
      </c>
    </row>
    <row r="58" spans="1:6" x14ac:dyDescent="0.2">
      <c r="A58" s="10" t="s">
        <v>90</v>
      </c>
      <c r="B58" s="72">
        <v>1400000</v>
      </c>
      <c r="C58" s="20">
        <v>90008</v>
      </c>
      <c r="D58" s="20" t="s">
        <v>33</v>
      </c>
      <c r="E58" s="3">
        <v>30</v>
      </c>
      <c r="F58" s="30">
        <v>0</v>
      </c>
    </row>
    <row r="59" spans="1:6" x14ac:dyDescent="0.2">
      <c r="A59" s="10" t="s">
        <v>91</v>
      </c>
      <c r="B59" s="72">
        <v>1400000</v>
      </c>
      <c r="C59" s="20">
        <v>90009</v>
      </c>
      <c r="D59" s="20" t="s">
        <v>33</v>
      </c>
      <c r="E59" s="3">
        <v>30</v>
      </c>
      <c r="F59" s="30">
        <v>0</v>
      </c>
    </row>
    <row r="60" spans="1:6" x14ac:dyDescent="0.2">
      <c r="A60" s="10"/>
      <c r="B60" s="3"/>
      <c r="C60" s="20"/>
      <c r="D60" s="20"/>
      <c r="E60" s="3"/>
      <c r="F60" s="30"/>
    </row>
    <row r="61" spans="1:6" x14ac:dyDescent="0.2">
      <c r="A61" s="10" t="s">
        <v>229</v>
      </c>
      <c r="B61" s="20">
        <v>1899000</v>
      </c>
      <c r="C61" s="20" t="s">
        <v>353</v>
      </c>
      <c r="D61" s="20" t="s">
        <v>33</v>
      </c>
      <c r="E61" s="3">
        <v>10</v>
      </c>
      <c r="F61" s="30">
        <v>0</v>
      </c>
    </row>
    <row r="62" spans="1:6" x14ac:dyDescent="0.2">
      <c r="A62" s="10" t="s">
        <v>230</v>
      </c>
      <c r="B62" s="20">
        <v>1899000</v>
      </c>
      <c r="C62" s="20">
        <v>90000</v>
      </c>
      <c r="D62" s="20" t="s">
        <v>33</v>
      </c>
      <c r="E62" s="3">
        <v>30</v>
      </c>
      <c r="F62" s="30">
        <v>0</v>
      </c>
    </row>
    <row r="63" spans="1:6" x14ac:dyDescent="0.2">
      <c r="A63" s="10"/>
      <c r="B63" s="3"/>
      <c r="C63" s="3"/>
      <c r="D63" s="3"/>
      <c r="E63" s="3"/>
      <c r="F63" s="30"/>
    </row>
    <row r="64" spans="1:6" x14ac:dyDescent="0.2">
      <c r="A64" s="29" t="s">
        <v>92</v>
      </c>
      <c r="B64" s="23"/>
      <c r="C64" s="23"/>
      <c r="D64" s="23"/>
      <c r="E64" s="24"/>
      <c r="F64" s="29">
        <f>SUM(F65:F79)</f>
        <v>0</v>
      </c>
    </row>
    <row r="65" spans="1:6" x14ac:dyDescent="0.2">
      <c r="A65" s="29"/>
      <c r="B65" s="23"/>
      <c r="C65" s="23"/>
      <c r="D65" s="23"/>
      <c r="E65" s="24"/>
    </row>
    <row r="66" spans="1:6" s="64" customFormat="1" x14ac:dyDescent="0.2">
      <c r="A66" s="64" t="s">
        <v>222</v>
      </c>
      <c r="B66" s="65">
        <v>3080000</v>
      </c>
      <c r="C66" s="65" t="s">
        <v>352</v>
      </c>
      <c r="D66" s="65" t="s">
        <v>33</v>
      </c>
      <c r="E66" s="66">
        <v>10</v>
      </c>
      <c r="F66" s="67">
        <v>0</v>
      </c>
    </row>
    <row r="67" spans="1:6" s="64" customFormat="1" x14ac:dyDescent="0.2">
      <c r="A67" s="64" t="s">
        <v>348</v>
      </c>
      <c r="B67" s="65">
        <v>3080000</v>
      </c>
      <c r="C67" s="65">
        <v>90000</v>
      </c>
      <c r="D67" s="65" t="s">
        <v>33</v>
      </c>
      <c r="E67" s="66">
        <v>30</v>
      </c>
      <c r="F67" s="67">
        <v>0</v>
      </c>
    </row>
    <row r="68" spans="1:6" x14ac:dyDescent="0.2">
      <c r="A68" s="63"/>
      <c r="B68" s="23"/>
      <c r="C68" s="23"/>
      <c r="D68" s="23"/>
      <c r="E68" s="24"/>
      <c r="F68" s="29"/>
    </row>
    <row r="69" spans="1:6" x14ac:dyDescent="0.2">
      <c r="A69" s="10" t="s">
        <v>93</v>
      </c>
      <c r="B69" s="3">
        <v>3624000</v>
      </c>
      <c r="C69" s="20" t="s">
        <v>352</v>
      </c>
      <c r="D69" s="20" t="s">
        <v>33</v>
      </c>
      <c r="E69" s="3">
        <v>10</v>
      </c>
      <c r="F69" s="30">
        <v>0</v>
      </c>
    </row>
    <row r="70" spans="1:6" x14ac:dyDescent="0.2">
      <c r="A70" s="10" t="s">
        <v>94</v>
      </c>
      <c r="B70" s="3">
        <v>3624000</v>
      </c>
      <c r="C70" s="20">
        <v>90000</v>
      </c>
      <c r="D70" s="20" t="s">
        <v>33</v>
      </c>
      <c r="E70" s="3">
        <v>30</v>
      </c>
      <c r="F70" s="30">
        <v>0</v>
      </c>
    </row>
    <row r="71" spans="1:6" x14ac:dyDescent="0.2">
      <c r="A71" s="10" t="s">
        <v>95</v>
      </c>
      <c r="B71" s="3">
        <v>3635000</v>
      </c>
      <c r="C71" s="20" t="s">
        <v>352</v>
      </c>
      <c r="D71" s="20" t="s">
        <v>33</v>
      </c>
      <c r="E71" s="3">
        <v>10</v>
      </c>
      <c r="F71" s="30">
        <v>0</v>
      </c>
    </row>
    <row r="72" spans="1:6" x14ac:dyDescent="0.2">
      <c r="A72" s="10" t="s">
        <v>96</v>
      </c>
      <c r="B72" s="3">
        <v>3635000</v>
      </c>
      <c r="C72" s="20">
        <v>90000</v>
      </c>
      <c r="D72" s="20" t="s">
        <v>33</v>
      </c>
      <c r="E72" s="3">
        <v>30</v>
      </c>
      <c r="F72" s="30">
        <v>0</v>
      </c>
    </row>
    <row r="73" spans="1:6" x14ac:dyDescent="0.2">
      <c r="A73" s="10" t="s">
        <v>97</v>
      </c>
      <c r="B73" s="3">
        <v>3753100</v>
      </c>
      <c r="C73" s="20" t="s">
        <v>352</v>
      </c>
      <c r="D73" s="20" t="s">
        <v>33</v>
      </c>
      <c r="E73" s="3">
        <v>10</v>
      </c>
      <c r="F73" s="30">
        <v>0</v>
      </c>
    </row>
    <row r="74" spans="1:6" x14ac:dyDescent="0.2">
      <c r="A74" s="10" t="s">
        <v>98</v>
      </c>
      <c r="B74" s="3">
        <v>3753100</v>
      </c>
      <c r="C74" s="20">
        <v>90000</v>
      </c>
      <c r="D74" s="20" t="s">
        <v>33</v>
      </c>
      <c r="E74" s="3">
        <v>30</v>
      </c>
      <c r="F74" s="30">
        <v>0</v>
      </c>
    </row>
    <row r="75" spans="1:6" x14ac:dyDescent="0.2">
      <c r="A75" s="10" t="s">
        <v>99</v>
      </c>
      <c r="B75" s="3">
        <v>3754000</v>
      </c>
      <c r="C75" s="20" t="s">
        <v>352</v>
      </c>
      <c r="D75" s="20" t="s">
        <v>33</v>
      </c>
      <c r="E75" s="3">
        <v>10</v>
      </c>
      <c r="F75" s="30">
        <v>0</v>
      </c>
    </row>
    <row r="76" spans="1:6" x14ac:dyDescent="0.2">
      <c r="A76" s="10" t="s">
        <v>100</v>
      </c>
      <c r="B76" s="3">
        <v>3754000</v>
      </c>
      <c r="C76" s="20">
        <v>90000</v>
      </c>
      <c r="D76" s="20" t="s">
        <v>33</v>
      </c>
      <c r="E76" s="3">
        <v>30</v>
      </c>
      <c r="F76" s="30">
        <v>0</v>
      </c>
    </row>
    <row r="77" spans="1:6" x14ac:dyDescent="0.2">
      <c r="A77" s="10" t="s">
        <v>101</v>
      </c>
      <c r="B77" s="3">
        <v>3730000</v>
      </c>
      <c r="C77" s="20">
        <v>90000</v>
      </c>
      <c r="D77" s="20" t="s">
        <v>33</v>
      </c>
      <c r="E77" s="3">
        <v>30</v>
      </c>
      <c r="F77" s="30">
        <v>0</v>
      </c>
    </row>
    <row r="78" spans="1:6" x14ac:dyDescent="0.2">
      <c r="A78" s="10" t="s">
        <v>102</v>
      </c>
      <c r="B78" s="3">
        <v>3759000</v>
      </c>
      <c r="C78" s="20" t="s">
        <v>353</v>
      </c>
      <c r="D78" s="20" t="s">
        <v>33</v>
      </c>
      <c r="E78" s="3">
        <v>10</v>
      </c>
      <c r="F78" s="30">
        <v>0</v>
      </c>
    </row>
    <row r="79" spans="1:6" x14ac:dyDescent="0.2">
      <c r="A79" s="10" t="s">
        <v>103</v>
      </c>
      <c r="B79" s="3">
        <v>3759000</v>
      </c>
      <c r="C79" s="20">
        <v>90000</v>
      </c>
      <c r="D79" s="20" t="s">
        <v>33</v>
      </c>
      <c r="E79" s="3">
        <v>30</v>
      </c>
      <c r="F79" s="30">
        <v>0</v>
      </c>
    </row>
    <row r="80" spans="1:6" x14ac:dyDescent="0.2">
      <c r="A80" s="10"/>
      <c r="B80" s="3"/>
      <c r="C80" s="20"/>
      <c r="D80" s="20"/>
      <c r="E80" s="3"/>
      <c r="F80" s="30"/>
    </row>
    <row r="81" spans="1:6" x14ac:dyDescent="0.2">
      <c r="A81" s="29" t="s">
        <v>247</v>
      </c>
      <c r="B81" s="3">
        <v>1210010</v>
      </c>
      <c r="C81" s="20" t="s">
        <v>352</v>
      </c>
      <c r="D81" s="20" t="s">
        <v>33</v>
      </c>
      <c r="E81" s="3">
        <v>10</v>
      </c>
      <c r="F81" s="30">
        <v>0</v>
      </c>
    </row>
    <row r="82" spans="1:6" x14ac:dyDescent="0.2">
      <c r="A82" s="29" t="s">
        <v>248</v>
      </c>
      <c r="B82" s="3">
        <v>1210010</v>
      </c>
      <c r="C82" s="3">
        <v>90000</v>
      </c>
      <c r="D82" s="20" t="s">
        <v>33</v>
      </c>
      <c r="E82" s="3">
        <v>30</v>
      </c>
      <c r="F82" s="30">
        <v>0</v>
      </c>
    </row>
    <row r="83" spans="1:6" x14ac:dyDescent="0.2">
      <c r="A83" s="10"/>
      <c r="B83" s="3"/>
      <c r="C83" s="3"/>
      <c r="D83" s="3"/>
      <c r="E83" s="3"/>
      <c r="F83" s="30"/>
    </row>
    <row r="84" spans="1:6" ht="12.75" x14ac:dyDescent="0.2">
      <c r="A84" s="36" t="s">
        <v>104</v>
      </c>
      <c r="B84" s="37"/>
      <c r="C84" s="37"/>
      <c r="D84" s="37"/>
      <c r="E84" s="37"/>
      <c r="F84" s="36">
        <f>SUM(F86+F91+F114+F118)</f>
        <v>0</v>
      </c>
    </row>
    <row r="85" spans="1:6" x14ac:dyDescent="0.2">
      <c r="A85" s="10"/>
      <c r="B85" s="3"/>
      <c r="C85" s="3"/>
      <c r="D85" s="3"/>
      <c r="E85" s="3"/>
      <c r="F85" s="30"/>
    </row>
    <row r="86" spans="1:6" x14ac:dyDescent="0.2">
      <c r="A86" s="29" t="s">
        <v>105</v>
      </c>
      <c r="B86" s="23"/>
      <c r="C86" s="23"/>
      <c r="D86" s="23"/>
      <c r="E86" s="24"/>
      <c r="F86" s="29">
        <f>SUM(F87:F89)</f>
        <v>0</v>
      </c>
    </row>
    <row r="87" spans="1:6" x14ac:dyDescent="0.2">
      <c r="A87" s="64" t="s">
        <v>274</v>
      </c>
      <c r="B87" s="3">
        <v>9925000</v>
      </c>
      <c r="C87" s="20">
        <v>90000</v>
      </c>
      <c r="D87" s="3" t="s">
        <v>33</v>
      </c>
      <c r="E87" s="3">
        <v>30</v>
      </c>
      <c r="F87" s="30">
        <v>0</v>
      </c>
    </row>
    <row r="88" spans="1:6" x14ac:dyDescent="0.2">
      <c r="A88" s="10" t="s">
        <v>275</v>
      </c>
      <c r="B88" s="3">
        <v>9989000</v>
      </c>
      <c r="C88" s="20" t="s">
        <v>351</v>
      </c>
      <c r="D88" s="3" t="s">
        <v>33</v>
      </c>
      <c r="E88" s="3">
        <v>10</v>
      </c>
      <c r="F88" s="30">
        <v>0</v>
      </c>
    </row>
    <row r="89" spans="1:6" x14ac:dyDescent="0.2">
      <c r="A89" s="10" t="s">
        <v>276</v>
      </c>
      <c r="B89" s="3">
        <v>9989000</v>
      </c>
      <c r="C89" s="20" t="s">
        <v>351</v>
      </c>
      <c r="D89" s="3" t="s">
        <v>33</v>
      </c>
      <c r="E89" s="3">
        <v>10</v>
      </c>
      <c r="F89" s="30">
        <v>0</v>
      </c>
    </row>
    <row r="90" spans="1:6" x14ac:dyDescent="0.2">
      <c r="A90" s="10"/>
      <c r="B90" s="3"/>
      <c r="C90" s="3"/>
      <c r="D90" s="3"/>
      <c r="E90" s="3"/>
      <c r="F90" s="30"/>
    </row>
    <row r="91" spans="1:6" x14ac:dyDescent="0.2">
      <c r="A91" s="29" t="s">
        <v>106</v>
      </c>
      <c r="B91" s="23"/>
      <c r="C91" s="23"/>
      <c r="D91" s="23"/>
      <c r="E91" s="24"/>
      <c r="F91" s="29">
        <f>SUM(F92+F101+F111+F112)</f>
        <v>0</v>
      </c>
    </row>
    <row r="92" spans="1:6" x14ac:dyDescent="0.2">
      <c r="A92" s="10" t="s">
        <v>107</v>
      </c>
      <c r="B92" s="20" t="s">
        <v>31</v>
      </c>
      <c r="C92" s="20" t="s">
        <v>351</v>
      </c>
      <c r="D92" s="20" t="s">
        <v>33</v>
      </c>
      <c r="E92" s="20" t="s">
        <v>295</v>
      </c>
      <c r="F92" s="29">
        <f>SUM(F93:F100)</f>
        <v>0</v>
      </c>
    </row>
    <row r="93" spans="1:6" x14ac:dyDescent="0.2">
      <c r="A93" s="10" t="s">
        <v>287</v>
      </c>
      <c r="B93" s="20">
        <v>8010000</v>
      </c>
      <c r="C93" s="20" t="s">
        <v>352</v>
      </c>
      <c r="D93" s="20">
        <v>810</v>
      </c>
      <c r="E93" s="3">
        <v>10</v>
      </c>
      <c r="F93" s="30">
        <v>0</v>
      </c>
    </row>
    <row r="94" spans="1:6" x14ac:dyDescent="0.2">
      <c r="A94" s="10" t="s">
        <v>288</v>
      </c>
      <c r="B94" s="20">
        <v>8010000</v>
      </c>
      <c r="C94" s="20" t="s">
        <v>352</v>
      </c>
      <c r="D94" s="20">
        <v>820</v>
      </c>
      <c r="E94" s="3">
        <v>10</v>
      </c>
      <c r="F94" s="30">
        <v>0</v>
      </c>
    </row>
    <row r="95" spans="1:6" x14ac:dyDescent="0.2">
      <c r="A95" s="10" t="s">
        <v>289</v>
      </c>
      <c r="B95" s="20">
        <v>8010000</v>
      </c>
      <c r="C95" s="20" t="s">
        <v>352</v>
      </c>
      <c r="D95" s="20">
        <v>840</v>
      </c>
      <c r="E95" s="3">
        <v>10</v>
      </c>
      <c r="F95" s="30">
        <v>0</v>
      </c>
    </row>
    <row r="96" spans="1:6" x14ac:dyDescent="0.2">
      <c r="A96" s="10" t="s">
        <v>290</v>
      </c>
      <c r="B96" s="20">
        <v>8010000</v>
      </c>
      <c r="C96" s="20" t="s">
        <v>352</v>
      </c>
      <c r="D96" s="20">
        <v>860</v>
      </c>
      <c r="E96" s="3">
        <v>10</v>
      </c>
      <c r="F96" s="30">
        <v>0</v>
      </c>
    </row>
    <row r="97" spans="1:7" x14ac:dyDescent="0.2">
      <c r="A97" s="10" t="s">
        <v>291</v>
      </c>
      <c r="B97" s="20">
        <v>8010000</v>
      </c>
      <c r="C97" s="20">
        <v>90000</v>
      </c>
      <c r="D97" s="20">
        <v>810</v>
      </c>
      <c r="E97" s="3">
        <v>30</v>
      </c>
      <c r="F97" s="30">
        <v>0</v>
      </c>
      <c r="G97" s="3"/>
    </row>
    <row r="98" spans="1:7" x14ac:dyDescent="0.2">
      <c r="A98" s="10" t="s">
        <v>292</v>
      </c>
      <c r="B98" s="20">
        <v>8010000</v>
      </c>
      <c r="C98" s="20">
        <v>90000</v>
      </c>
      <c r="D98" s="20">
        <v>820</v>
      </c>
      <c r="E98" s="3">
        <v>30</v>
      </c>
      <c r="F98" s="30">
        <v>0</v>
      </c>
    </row>
    <row r="99" spans="1:7" x14ac:dyDescent="0.2">
      <c r="A99" s="10" t="s">
        <v>293</v>
      </c>
      <c r="B99" s="20">
        <v>8010000</v>
      </c>
      <c r="C99" s="20">
        <v>90000</v>
      </c>
      <c r="D99" s="20">
        <v>840</v>
      </c>
      <c r="E99" s="3">
        <v>30</v>
      </c>
      <c r="F99" s="30">
        <v>0</v>
      </c>
    </row>
    <row r="100" spans="1:7" x14ac:dyDescent="0.2">
      <c r="A100" s="10" t="s">
        <v>294</v>
      </c>
      <c r="B100" s="20">
        <v>8010000</v>
      </c>
      <c r="C100" s="20">
        <v>90000</v>
      </c>
      <c r="D100" s="20">
        <v>860</v>
      </c>
      <c r="E100" s="3">
        <v>30</v>
      </c>
      <c r="F100" s="30">
        <v>0</v>
      </c>
    </row>
    <row r="101" spans="1:7" x14ac:dyDescent="0.2">
      <c r="A101" s="10" t="s">
        <v>108</v>
      </c>
      <c r="B101" s="20" t="s">
        <v>31</v>
      </c>
      <c r="C101" s="20" t="s">
        <v>351</v>
      </c>
      <c r="D101" s="20" t="s">
        <v>33</v>
      </c>
      <c r="E101" s="3">
        <v>10</v>
      </c>
      <c r="F101" s="29">
        <f>SUM(F102:F109)</f>
        <v>0</v>
      </c>
      <c r="G101" s="3"/>
    </row>
    <row r="102" spans="1:7" x14ac:dyDescent="0.2">
      <c r="A102" s="10" t="s">
        <v>279</v>
      </c>
      <c r="B102" s="20">
        <v>8050000</v>
      </c>
      <c r="C102" s="20" t="s">
        <v>352</v>
      </c>
      <c r="D102" s="20">
        <v>810</v>
      </c>
      <c r="E102" s="3">
        <v>10</v>
      </c>
      <c r="F102" s="30">
        <v>0</v>
      </c>
    </row>
    <row r="103" spans="1:7" x14ac:dyDescent="0.2">
      <c r="A103" s="10" t="s">
        <v>280</v>
      </c>
      <c r="B103" s="20">
        <v>8050000</v>
      </c>
      <c r="C103" s="20" t="s">
        <v>352</v>
      </c>
      <c r="D103" s="20">
        <v>820</v>
      </c>
      <c r="E103" s="3">
        <v>10</v>
      </c>
      <c r="F103" s="30">
        <v>0</v>
      </c>
    </row>
    <row r="104" spans="1:7" x14ac:dyDescent="0.2">
      <c r="A104" s="10" t="s">
        <v>281</v>
      </c>
      <c r="B104" s="20">
        <v>8050000</v>
      </c>
      <c r="C104" s="20" t="s">
        <v>352</v>
      </c>
      <c r="D104" s="20">
        <v>840</v>
      </c>
      <c r="E104" s="3">
        <v>10</v>
      </c>
      <c r="F104" s="30">
        <v>0</v>
      </c>
    </row>
    <row r="105" spans="1:7" x14ac:dyDescent="0.2">
      <c r="A105" s="10" t="s">
        <v>282</v>
      </c>
      <c r="B105" s="20">
        <v>8050000</v>
      </c>
      <c r="C105" s="20" t="s">
        <v>352</v>
      </c>
      <c r="D105" s="20">
        <v>860</v>
      </c>
      <c r="E105" s="3">
        <v>10</v>
      </c>
      <c r="F105" s="30">
        <v>0</v>
      </c>
    </row>
    <row r="106" spans="1:7" x14ac:dyDescent="0.2">
      <c r="A106" s="10" t="s">
        <v>283</v>
      </c>
      <c r="B106" s="20">
        <v>8050000</v>
      </c>
      <c r="C106" s="20">
        <v>90000</v>
      </c>
      <c r="D106" s="20">
        <v>810</v>
      </c>
      <c r="E106" s="3">
        <v>30</v>
      </c>
      <c r="F106" s="30">
        <v>0</v>
      </c>
    </row>
    <row r="107" spans="1:7" x14ac:dyDescent="0.2">
      <c r="A107" s="10" t="s">
        <v>284</v>
      </c>
      <c r="B107" s="20">
        <v>8050000</v>
      </c>
      <c r="C107" s="20">
        <v>90000</v>
      </c>
      <c r="D107" s="20">
        <v>820</v>
      </c>
      <c r="E107" s="3">
        <v>30</v>
      </c>
      <c r="F107" s="30">
        <v>0</v>
      </c>
    </row>
    <row r="108" spans="1:7" x14ac:dyDescent="0.2">
      <c r="A108" s="10" t="s">
        <v>285</v>
      </c>
      <c r="B108" s="20">
        <v>8050000</v>
      </c>
      <c r="C108" s="20">
        <v>90000</v>
      </c>
      <c r="D108" s="20">
        <v>840</v>
      </c>
      <c r="E108" s="3">
        <v>30</v>
      </c>
      <c r="F108" s="30">
        <v>0</v>
      </c>
    </row>
    <row r="109" spans="1:7" x14ac:dyDescent="0.2">
      <c r="A109" s="10" t="s">
        <v>286</v>
      </c>
      <c r="B109" s="20">
        <v>8050000</v>
      </c>
      <c r="C109" s="20">
        <v>90000</v>
      </c>
      <c r="D109" s="20">
        <v>860</v>
      </c>
      <c r="E109" s="3">
        <v>30</v>
      </c>
      <c r="F109" s="30">
        <v>0</v>
      </c>
    </row>
    <row r="111" spans="1:7" x14ac:dyDescent="0.2">
      <c r="A111" s="10" t="s">
        <v>109</v>
      </c>
      <c r="B111" s="20">
        <v>8112000</v>
      </c>
      <c r="C111" s="20" t="s">
        <v>352</v>
      </c>
      <c r="D111" s="20" t="s">
        <v>33</v>
      </c>
      <c r="E111" s="3">
        <v>10</v>
      </c>
      <c r="F111" s="30">
        <v>0</v>
      </c>
    </row>
    <row r="112" spans="1:7" x14ac:dyDescent="0.2">
      <c r="A112" s="10" t="s">
        <v>110</v>
      </c>
      <c r="B112" s="20">
        <v>8112000</v>
      </c>
      <c r="C112" s="20">
        <v>90000</v>
      </c>
      <c r="D112" s="20" t="s">
        <v>33</v>
      </c>
      <c r="E112" s="3">
        <v>30</v>
      </c>
      <c r="F112" s="30">
        <v>0</v>
      </c>
    </row>
    <row r="113" spans="1:6" x14ac:dyDescent="0.2">
      <c r="A113" s="10"/>
      <c r="B113" s="3"/>
      <c r="C113" s="3"/>
      <c r="D113" s="3"/>
      <c r="E113" s="3"/>
      <c r="F113" s="30"/>
    </row>
    <row r="114" spans="1:6" x14ac:dyDescent="0.2">
      <c r="A114" s="29" t="s">
        <v>111</v>
      </c>
      <c r="B114" s="23"/>
      <c r="C114" s="23"/>
      <c r="D114" s="23"/>
      <c r="E114" s="24"/>
      <c r="F114" s="29">
        <f>SUM(F115:F116)</f>
        <v>0</v>
      </c>
    </row>
    <row r="115" spans="1:6" x14ac:dyDescent="0.2">
      <c r="A115" s="10" t="s">
        <v>112</v>
      </c>
      <c r="B115" s="20">
        <v>7667000</v>
      </c>
      <c r="C115" s="20" t="s">
        <v>352</v>
      </c>
      <c r="D115" s="20" t="s">
        <v>33</v>
      </c>
      <c r="E115" s="3">
        <v>10</v>
      </c>
      <c r="F115" s="30">
        <v>0</v>
      </c>
    </row>
    <row r="116" spans="1:6" x14ac:dyDescent="0.2">
      <c r="A116" s="10" t="s">
        <v>113</v>
      </c>
      <c r="B116" s="20">
        <v>7779000</v>
      </c>
      <c r="C116" s="20" t="s">
        <v>351</v>
      </c>
      <c r="D116" s="20" t="s">
        <v>33</v>
      </c>
      <c r="E116" s="20">
        <v>10</v>
      </c>
      <c r="F116" s="30">
        <v>0</v>
      </c>
    </row>
    <row r="117" spans="1:6" x14ac:dyDescent="0.2">
      <c r="A117" s="10"/>
      <c r="B117" s="3"/>
      <c r="C117" s="3"/>
      <c r="D117" s="3"/>
      <c r="E117" s="3"/>
      <c r="F117" s="30"/>
    </row>
    <row r="118" spans="1:6" x14ac:dyDescent="0.2">
      <c r="A118" s="29" t="s">
        <v>114</v>
      </c>
      <c r="B118" s="23"/>
      <c r="C118" s="23"/>
      <c r="D118" s="23"/>
      <c r="E118" s="24"/>
      <c r="F118" s="29">
        <f>SUM(F119:F127)</f>
        <v>0</v>
      </c>
    </row>
    <row r="119" spans="1:6" x14ac:dyDescent="0.2">
      <c r="A119" s="10" t="s">
        <v>277</v>
      </c>
      <c r="B119" s="3">
        <v>7629000</v>
      </c>
      <c r="C119" s="20" t="s">
        <v>352</v>
      </c>
      <c r="D119" s="20" t="s">
        <v>33</v>
      </c>
      <c r="E119" s="3">
        <v>10</v>
      </c>
      <c r="F119" s="30">
        <v>0</v>
      </c>
    </row>
    <row r="120" spans="1:6" x14ac:dyDescent="0.2">
      <c r="A120" s="10" t="s">
        <v>278</v>
      </c>
      <c r="B120" s="3">
        <v>7629000</v>
      </c>
      <c r="C120" s="20">
        <v>90000</v>
      </c>
      <c r="D120" s="20" t="s">
        <v>33</v>
      </c>
      <c r="E120" s="3">
        <v>30</v>
      </c>
      <c r="F120" s="30">
        <v>0</v>
      </c>
    </row>
    <row r="121" spans="1:6" x14ac:dyDescent="0.2">
      <c r="A121" s="10" t="s">
        <v>115</v>
      </c>
      <c r="B121" s="3">
        <v>7730000</v>
      </c>
      <c r="C121" s="20" t="s">
        <v>352</v>
      </c>
      <c r="D121" s="20" t="s">
        <v>33</v>
      </c>
      <c r="E121" s="3">
        <v>10</v>
      </c>
      <c r="F121" s="30">
        <v>0</v>
      </c>
    </row>
    <row r="122" spans="1:6" x14ac:dyDescent="0.2">
      <c r="A122" s="10" t="s">
        <v>116</v>
      </c>
      <c r="B122" s="3">
        <v>7730000</v>
      </c>
      <c r="C122" s="20">
        <v>90000</v>
      </c>
      <c r="D122" s="20" t="s">
        <v>33</v>
      </c>
      <c r="E122" s="3">
        <v>30</v>
      </c>
      <c r="F122" s="30">
        <v>0</v>
      </c>
    </row>
    <row r="123" spans="1:6" x14ac:dyDescent="0.2">
      <c r="A123" s="10" t="s">
        <v>117</v>
      </c>
      <c r="B123" s="20" t="s">
        <v>118</v>
      </c>
      <c r="C123" s="20" t="s">
        <v>352</v>
      </c>
      <c r="D123" s="20" t="s">
        <v>33</v>
      </c>
      <c r="E123" s="3">
        <v>10</v>
      </c>
      <c r="F123" s="30">
        <v>0</v>
      </c>
    </row>
    <row r="124" spans="1:6" x14ac:dyDescent="0.2">
      <c r="A124" s="10" t="s">
        <v>119</v>
      </c>
      <c r="B124" s="20" t="s">
        <v>118</v>
      </c>
      <c r="C124" s="20">
        <v>90000</v>
      </c>
      <c r="D124" s="20" t="s">
        <v>33</v>
      </c>
      <c r="E124" s="3">
        <v>30</v>
      </c>
      <c r="F124" s="30">
        <v>0</v>
      </c>
    </row>
    <row r="125" spans="1:6" x14ac:dyDescent="0.2">
      <c r="A125" s="10" t="s">
        <v>120</v>
      </c>
      <c r="B125" s="3">
        <v>7730000</v>
      </c>
      <c r="C125" s="20">
        <v>90000</v>
      </c>
      <c r="D125" s="20" t="s">
        <v>33</v>
      </c>
      <c r="E125" s="3">
        <v>30</v>
      </c>
      <c r="F125" s="30">
        <v>0</v>
      </c>
    </row>
    <row r="126" spans="1:6" x14ac:dyDescent="0.2">
      <c r="A126" s="10" t="s">
        <v>121</v>
      </c>
      <c r="B126" s="3">
        <v>7759000</v>
      </c>
      <c r="C126" s="20" t="s">
        <v>353</v>
      </c>
      <c r="D126" s="20" t="s">
        <v>33</v>
      </c>
      <c r="E126" s="3">
        <v>10</v>
      </c>
      <c r="F126" s="30">
        <v>0</v>
      </c>
    </row>
    <row r="127" spans="1:6" x14ac:dyDescent="0.2">
      <c r="A127" s="10" t="s">
        <v>122</v>
      </c>
      <c r="B127" s="3">
        <v>7759000</v>
      </c>
      <c r="C127" s="20">
        <v>90000</v>
      </c>
      <c r="D127" s="20" t="s">
        <v>33</v>
      </c>
      <c r="E127" s="3">
        <v>30</v>
      </c>
      <c r="F127" s="30">
        <v>0</v>
      </c>
    </row>
    <row r="128" spans="1:6" x14ac:dyDescent="0.2">
      <c r="A128" s="10"/>
      <c r="B128" s="3"/>
      <c r="C128" s="3"/>
      <c r="D128" s="3"/>
      <c r="E128" s="3"/>
      <c r="F128" s="30"/>
    </row>
    <row r="129" spans="1:7" x14ac:dyDescent="0.2">
      <c r="A129" s="38"/>
      <c r="B129" s="39"/>
      <c r="C129" s="39"/>
      <c r="D129" s="39"/>
      <c r="E129" s="3"/>
      <c r="F129" s="40"/>
    </row>
    <row r="130" spans="1:7" x14ac:dyDescent="0.2">
      <c r="A130" s="41"/>
      <c r="B130" s="42" t="s">
        <v>123</v>
      </c>
      <c r="C130" s="43"/>
      <c r="D130" s="44"/>
      <c r="E130" s="3"/>
      <c r="F130" s="45"/>
    </row>
    <row r="131" spans="1:7" x14ac:dyDescent="0.2">
      <c r="A131" s="41"/>
      <c r="B131" s="44" t="s">
        <v>124</v>
      </c>
      <c r="C131" s="43"/>
      <c r="D131" s="44"/>
      <c r="E131" s="3"/>
      <c r="F131" s="46">
        <f>SUM(F12)</f>
        <v>0</v>
      </c>
    </row>
    <row r="132" spans="1:7" x14ac:dyDescent="0.2">
      <c r="A132" s="41"/>
      <c r="B132" s="44" t="s">
        <v>125</v>
      </c>
      <c r="C132" s="43"/>
      <c r="D132" s="44"/>
      <c r="E132" s="3"/>
      <c r="F132" s="46">
        <f>SUM(F84)</f>
        <v>0</v>
      </c>
    </row>
    <row r="133" spans="1:7" x14ac:dyDescent="0.2">
      <c r="A133" s="47"/>
      <c r="B133" s="48" t="s">
        <v>126</v>
      </c>
      <c r="C133" s="43"/>
      <c r="D133" s="44"/>
      <c r="E133" s="3"/>
      <c r="F133" s="83">
        <f>F131-F132</f>
        <v>0</v>
      </c>
      <c r="G133" s="84"/>
    </row>
    <row r="134" spans="1:7" x14ac:dyDescent="0.2">
      <c r="A134" s="49"/>
      <c r="B134" s="50"/>
      <c r="C134" s="50"/>
      <c r="D134" s="50"/>
      <c r="E134" s="3"/>
      <c r="F134" s="51"/>
    </row>
    <row r="135" spans="1:7" x14ac:dyDescent="0.2">
      <c r="A135" s="10"/>
      <c r="B135" s="3"/>
      <c r="C135" s="3"/>
      <c r="D135" s="3"/>
      <c r="E135" s="3"/>
      <c r="F135" s="30"/>
    </row>
    <row r="136" spans="1:7" x14ac:dyDescent="0.2">
      <c r="A136" s="81" t="s">
        <v>334</v>
      </c>
    </row>
    <row r="137" spans="1:7" x14ac:dyDescent="0.2">
      <c r="A137" t="s">
        <v>331</v>
      </c>
      <c r="B137" s="57">
        <v>1360100</v>
      </c>
      <c r="C137" s="20" t="s">
        <v>351</v>
      </c>
      <c r="F137" s="80">
        <v>0</v>
      </c>
    </row>
    <row r="138" spans="1:7" x14ac:dyDescent="0.2">
      <c r="A138" t="s">
        <v>332</v>
      </c>
      <c r="B138" s="57">
        <v>1360200</v>
      </c>
      <c r="C138" s="20" t="s">
        <v>351</v>
      </c>
      <c r="F138" s="80">
        <v>0</v>
      </c>
    </row>
    <row r="139" spans="1:7" x14ac:dyDescent="0.2">
      <c r="A139" t="s">
        <v>333</v>
      </c>
      <c r="B139" s="57">
        <v>1360300</v>
      </c>
      <c r="C139" s="20" t="s">
        <v>351</v>
      </c>
      <c r="F139" s="80">
        <v>0</v>
      </c>
    </row>
    <row r="141" spans="1:7" x14ac:dyDescent="0.2">
      <c r="A141" s="52" t="s">
        <v>127</v>
      </c>
      <c r="B141" s="3"/>
      <c r="C141" s="3"/>
      <c r="D141" s="3"/>
      <c r="E141" s="3"/>
      <c r="F141" s="30"/>
    </row>
    <row r="142" spans="1:7" x14ac:dyDescent="0.2">
      <c r="A142" s="10" t="s">
        <v>128</v>
      </c>
      <c r="B142" s="3">
        <v>5880000</v>
      </c>
      <c r="C142" s="20" t="s">
        <v>352</v>
      </c>
      <c r="D142" s="20" t="s">
        <v>33</v>
      </c>
      <c r="E142" s="3">
        <v>10</v>
      </c>
      <c r="F142" s="30">
        <v>0</v>
      </c>
    </row>
  </sheetData>
  <phoneticPr fontId="0" type="noConversion"/>
  <pageMargins left="0.75" right="0.75" top="1" bottom="1" header="0.5" footer="0.5"/>
  <pageSetup paperSize="9" scale="81" fitToHeight="2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5"/>
  <sheetViews>
    <sheetView zoomScale="115" zoomScaleNormal="115" workbookViewId="0">
      <pane xSplit="2" ySplit="12" topLeftCell="C19" activePane="bottomRight" state="frozen"/>
      <selection pane="topRight" activeCell="C1" sqref="C1"/>
      <selection pane="bottomLeft" activeCell="A13" sqref="A13"/>
      <selection pane="bottomRight" activeCell="A59" sqref="A59"/>
    </sheetView>
  </sheetViews>
  <sheetFormatPr baseColWidth="10" defaultColWidth="12" defaultRowHeight="11.25" x14ac:dyDescent="0.2"/>
  <cols>
    <col min="1" max="1" width="33" customWidth="1"/>
    <col min="6" max="6" width="20" bestFit="1" customWidth="1"/>
    <col min="7" max="7" width="13.6640625" customWidth="1"/>
    <col min="8" max="8" width="15.33203125" customWidth="1"/>
    <col min="11" max="11" width="12.83203125" customWidth="1"/>
    <col min="13" max="13" width="15.33203125" customWidth="1"/>
  </cols>
  <sheetData>
    <row r="1" spans="1:14" ht="18" x14ac:dyDescent="0.25">
      <c r="A1" s="1" t="s">
        <v>179</v>
      </c>
      <c r="B1" s="31"/>
      <c r="C1" s="22"/>
      <c r="D1" s="22"/>
      <c r="E1" s="22"/>
      <c r="F1" s="22"/>
      <c r="G1" s="22"/>
      <c r="H1" s="22"/>
      <c r="I1" s="32"/>
      <c r="J1" s="32"/>
      <c r="K1" s="32"/>
      <c r="L1" s="32"/>
      <c r="M1" s="22"/>
      <c r="N1" s="32"/>
    </row>
    <row r="2" spans="1:14" x14ac:dyDescent="0.2">
      <c r="A2" s="30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6" t="s">
        <v>1</v>
      </c>
      <c r="B3" s="7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6" t="s">
        <v>3</v>
      </c>
      <c r="B4" s="8" t="str">
        <f>'Puncegrunnlag - Resultat'!B4</f>
        <v>xxxxxxxxx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">
      <c r="A5" s="9" t="s">
        <v>63</v>
      </c>
      <c r="B5" s="8">
        <v>60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">
      <c r="A6" s="9" t="s">
        <v>64</v>
      </c>
      <c r="B6" s="8">
        <f>'Puncegrunnlag - Resultat'!B6</f>
        <v>202412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0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2" x14ac:dyDescent="0.2">
      <c r="B8" s="53"/>
      <c r="C8" s="58" t="s">
        <v>129</v>
      </c>
      <c r="D8" s="59"/>
      <c r="E8" s="59"/>
      <c r="F8" s="59"/>
      <c r="G8" s="59"/>
      <c r="H8" s="59"/>
      <c r="I8" s="60"/>
      <c r="J8" s="59"/>
      <c r="K8" s="61" t="s">
        <v>130</v>
      </c>
      <c r="L8" s="59"/>
      <c r="M8" s="62"/>
      <c r="N8" s="60"/>
    </row>
    <row r="9" spans="1:14" ht="12" x14ac:dyDescent="0.2">
      <c r="A9" s="11" t="s">
        <v>131</v>
      </c>
      <c r="B9" s="54" t="s">
        <v>132</v>
      </c>
      <c r="C9" s="12" t="s">
        <v>133</v>
      </c>
      <c r="D9" s="12" t="s">
        <v>176</v>
      </c>
      <c r="E9" s="12" t="s">
        <v>134</v>
      </c>
      <c r="F9" s="12" t="s">
        <v>135</v>
      </c>
      <c r="G9" s="68" t="s">
        <v>223</v>
      </c>
      <c r="H9" s="85" t="s">
        <v>341</v>
      </c>
      <c r="I9" s="12" t="s">
        <v>135</v>
      </c>
      <c r="J9" s="12" t="s">
        <v>335</v>
      </c>
      <c r="K9" s="15" t="s">
        <v>343</v>
      </c>
      <c r="L9" s="15" t="s">
        <v>344</v>
      </c>
      <c r="M9" s="12" t="s">
        <v>336</v>
      </c>
      <c r="N9" s="12" t="s">
        <v>137</v>
      </c>
    </row>
    <row r="10" spans="1:14" x14ac:dyDescent="0.2">
      <c r="A10" s="14"/>
      <c r="B10" s="15" t="s">
        <v>138</v>
      </c>
      <c r="C10" s="15" t="s">
        <v>139</v>
      </c>
      <c r="D10" s="15" t="s">
        <v>140</v>
      </c>
      <c r="E10" s="15" t="s">
        <v>177</v>
      </c>
      <c r="F10" s="15" t="s">
        <v>252</v>
      </c>
      <c r="G10" s="69" t="s">
        <v>224</v>
      </c>
      <c r="H10" s="15" t="s">
        <v>221</v>
      </c>
      <c r="I10" s="15" t="s">
        <v>141</v>
      </c>
      <c r="J10" s="82" t="s">
        <v>136</v>
      </c>
      <c r="K10" s="15" t="s">
        <v>145</v>
      </c>
      <c r="L10" s="15" t="s">
        <v>146</v>
      </c>
      <c r="M10" s="15" t="s">
        <v>337</v>
      </c>
      <c r="N10" s="15" t="s">
        <v>143</v>
      </c>
    </row>
    <row r="11" spans="1:14" x14ac:dyDescent="0.2">
      <c r="A11" s="14"/>
      <c r="B11" s="15"/>
      <c r="C11" s="15"/>
      <c r="D11" s="15" t="s">
        <v>144</v>
      </c>
      <c r="E11" s="15" t="s">
        <v>178</v>
      </c>
      <c r="F11" s="15" t="s">
        <v>253</v>
      </c>
      <c r="G11" s="69" t="s">
        <v>225</v>
      </c>
      <c r="H11" s="15" t="s">
        <v>342</v>
      </c>
      <c r="I11" s="15"/>
      <c r="J11" s="15" t="s">
        <v>142</v>
      </c>
      <c r="K11" s="86"/>
      <c r="L11" s="87"/>
      <c r="M11" s="88" t="s">
        <v>338</v>
      </c>
      <c r="N11" s="15"/>
    </row>
    <row r="12" spans="1:14" x14ac:dyDescent="0.2">
      <c r="A12" s="17"/>
      <c r="B12" s="18"/>
      <c r="C12" s="18" t="s">
        <v>147</v>
      </c>
      <c r="D12" s="18" t="s">
        <v>339</v>
      </c>
      <c r="E12" s="18" t="s">
        <v>340</v>
      </c>
      <c r="F12" s="18" t="s">
        <v>254</v>
      </c>
      <c r="G12" s="70" t="s">
        <v>226</v>
      </c>
      <c r="H12" s="18" t="s">
        <v>219</v>
      </c>
      <c r="I12" s="18" t="s">
        <v>148</v>
      </c>
      <c r="J12" s="18" t="s">
        <v>149</v>
      </c>
      <c r="K12" s="18" t="s">
        <v>345</v>
      </c>
      <c r="L12" s="18" t="s">
        <v>346</v>
      </c>
      <c r="M12" s="18" t="s">
        <v>220</v>
      </c>
      <c r="N12" s="18" t="s">
        <v>150</v>
      </c>
    </row>
    <row r="13" spans="1:14" x14ac:dyDescent="0.2">
      <c r="C13" t="s">
        <v>25</v>
      </c>
    </row>
    <row r="14" spans="1:14" x14ac:dyDescent="0.2">
      <c r="A14" s="55" t="s">
        <v>151</v>
      </c>
      <c r="B14" s="75" t="s">
        <v>193</v>
      </c>
      <c r="C14" s="56"/>
      <c r="D14" s="57"/>
    </row>
    <row r="15" spans="1:14" x14ac:dyDescent="0.2">
      <c r="A15" s="55" t="s">
        <v>152</v>
      </c>
      <c r="B15" s="75" t="s">
        <v>208</v>
      </c>
      <c r="C15" s="56"/>
      <c r="D15" s="57"/>
    </row>
    <row r="16" spans="1:14" x14ac:dyDescent="0.2">
      <c r="A16" s="55" t="s">
        <v>153</v>
      </c>
      <c r="B16" s="75" t="s">
        <v>195</v>
      </c>
      <c r="C16" s="56"/>
      <c r="D16" s="57"/>
    </row>
    <row r="17" spans="1:4" x14ac:dyDescent="0.2">
      <c r="A17" s="55" t="s">
        <v>154</v>
      </c>
      <c r="B17" s="75" t="s">
        <v>196</v>
      </c>
      <c r="C17" s="56"/>
      <c r="D17" s="57"/>
    </row>
    <row r="18" spans="1:4" x14ac:dyDescent="0.2">
      <c r="A18" s="55" t="s">
        <v>155</v>
      </c>
      <c r="B18" s="75" t="s">
        <v>197</v>
      </c>
      <c r="C18" s="56"/>
      <c r="D18" s="57"/>
    </row>
    <row r="19" spans="1:4" x14ac:dyDescent="0.2">
      <c r="A19" s="55" t="s">
        <v>156</v>
      </c>
      <c r="B19" s="75" t="s">
        <v>198</v>
      </c>
      <c r="C19" s="56"/>
      <c r="D19" s="57"/>
    </row>
    <row r="20" spans="1:4" x14ac:dyDescent="0.2">
      <c r="A20" s="55" t="s">
        <v>187</v>
      </c>
      <c r="B20" s="75" t="s">
        <v>188</v>
      </c>
      <c r="C20" s="56"/>
      <c r="D20" s="57"/>
    </row>
    <row r="21" spans="1:4" x14ac:dyDescent="0.2">
      <c r="A21" s="55" t="s">
        <v>157</v>
      </c>
      <c r="B21" s="75" t="s">
        <v>199</v>
      </c>
      <c r="C21" s="56"/>
      <c r="D21" s="57"/>
    </row>
    <row r="22" spans="1:4" x14ac:dyDescent="0.2">
      <c r="A22" s="55" t="s">
        <v>158</v>
      </c>
      <c r="B22" s="75" t="s">
        <v>201</v>
      </c>
      <c r="C22" s="56"/>
      <c r="D22" s="57"/>
    </row>
    <row r="23" spans="1:4" x14ac:dyDescent="0.2">
      <c r="A23" s="55" t="s">
        <v>159</v>
      </c>
      <c r="B23" s="75" t="s">
        <v>202</v>
      </c>
      <c r="C23" s="56"/>
      <c r="D23" s="57"/>
    </row>
    <row r="24" spans="1:4" x14ac:dyDescent="0.2">
      <c r="A24" s="55" t="s">
        <v>160</v>
      </c>
      <c r="B24" s="75" t="s">
        <v>209</v>
      </c>
      <c r="C24" s="56"/>
      <c r="D24" s="57"/>
    </row>
    <row r="25" spans="1:4" x14ac:dyDescent="0.2">
      <c r="A25" s="55" t="s">
        <v>161</v>
      </c>
      <c r="B25" s="75" t="s">
        <v>203</v>
      </c>
      <c r="C25" s="56"/>
      <c r="D25" s="57"/>
    </row>
    <row r="26" spans="1:4" x14ac:dyDescent="0.2">
      <c r="A26" s="55" t="s">
        <v>180</v>
      </c>
      <c r="B26" s="75" t="s">
        <v>200</v>
      </c>
      <c r="C26" s="56"/>
      <c r="D26" s="57"/>
    </row>
    <row r="27" spans="1:4" x14ac:dyDescent="0.2">
      <c r="A27" s="55" t="s">
        <v>162</v>
      </c>
      <c r="B27" s="75" t="s">
        <v>192</v>
      </c>
      <c r="C27" s="56"/>
      <c r="D27" s="57"/>
    </row>
    <row r="28" spans="1:4" x14ac:dyDescent="0.2">
      <c r="A28" s="55" t="s">
        <v>163</v>
      </c>
      <c r="B28" s="75" t="s">
        <v>204</v>
      </c>
      <c r="C28" s="56"/>
      <c r="D28" s="57"/>
    </row>
    <row r="29" spans="1:4" x14ac:dyDescent="0.2">
      <c r="A29" s="55" t="s">
        <v>164</v>
      </c>
      <c r="B29" s="75" t="s">
        <v>207</v>
      </c>
      <c r="C29" s="56"/>
      <c r="D29" s="57"/>
    </row>
    <row r="30" spans="1:4" x14ac:dyDescent="0.2">
      <c r="A30" s="55" t="s">
        <v>165</v>
      </c>
      <c r="B30" s="75" t="s">
        <v>206</v>
      </c>
      <c r="C30" s="56"/>
      <c r="D30" s="57"/>
    </row>
    <row r="31" spans="1:4" x14ac:dyDescent="0.2">
      <c r="A31" s="55" t="s">
        <v>166</v>
      </c>
      <c r="B31" s="75" t="s">
        <v>205</v>
      </c>
      <c r="C31" s="56"/>
      <c r="D31" s="57"/>
    </row>
    <row r="32" spans="1:4" x14ac:dyDescent="0.2">
      <c r="A32" s="55" t="s">
        <v>255</v>
      </c>
      <c r="B32" s="75" t="s">
        <v>256</v>
      </c>
      <c r="C32" s="56"/>
      <c r="D32" s="57"/>
    </row>
    <row r="33" spans="1:4" x14ac:dyDescent="0.2">
      <c r="A33" s="55" t="s">
        <v>167</v>
      </c>
      <c r="B33" s="75" t="s">
        <v>194</v>
      </c>
      <c r="C33" s="56"/>
      <c r="D33" s="57"/>
    </row>
    <row r="34" spans="1:4" x14ac:dyDescent="0.2">
      <c r="A34" s="55" t="s">
        <v>168</v>
      </c>
      <c r="B34" s="75" t="s">
        <v>191</v>
      </c>
      <c r="C34" s="56"/>
      <c r="D34" s="57"/>
    </row>
    <row r="35" spans="1:4" x14ac:dyDescent="0.2">
      <c r="A35" s="55"/>
      <c r="B35" s="75"/>
      <c r="C35" s="56"/>
      <c r="D35" s="57"/>
    </row>
    <row r="36" spans="1:4" x14ac:dyDescent="0.2">
      <c r="A36" s="55" t="s">
        <v>181</v>
      </c>
      <c r="B36" s="75" t="s">
        <v>216</v>
      </c>
      <c r="C36" s="56"/>
      <c r="D36" s="57"/>
    </row>
    <row r="37" spans="1:4" x14ac:dyDescent="0.2">
      <c r="A37" s="55" t="s">
        <v>182</v>
      </c>
      <c r="B37" s="75" t="s">
        <v>217</v>
      </c>
      <c r="C37" s="56"/>
      <c r="D37" s="57"/>
    </row>
    <row r="38" spans="1:4" x14ac:dyDescent="0.2">
      <c r="A38" s="55"/>
      <c r="B38" s="75"/>
      <c r="C38" s="56"/>
      <c r="D38" s="57"/>
    </row>
    <row r="39" spans="1:4" x14ac:dyDescent="0.2">
      <c r="A39" s="55" t="s">
        <v>183</v>
      </c>
      <c r="B39" s="75" t="s">
        <v>215</v>
      </c>
      <c r="C39" s="56"/>
      <c r="D39" s="57"/>
    </row>
    <row r="40" spans="1:4" x14ac:dyDescent="0.2">
      <c r="A40" s="55" t="s">
        <v>184</v>
      </c>
      <c r="B40" s="75" t="s">
        <v>214</v>
      </c>
      <c r="C40" s="56"/>
      <c r="D40" s="57"/>
    </row>
    <row r="41" spans="1:4" x14ac:dyDescent="0.2">
      <c r="A41" s="55" t="s">
        <v>264</v>
      </c>
      <c r="B41" s="75" t="s">
        <v>265</v>
      </c>
      <c r="C41" s="56"/>
      <c r="D41" s="57"/>
    </row>
    <row r="42" spans="1:4" x14ac:dyDescent="0.2">
      <c r="A42" s="55" t="s">
        <v>169</v>
      </c>
      <c r="B42" s="75" t="s">
        <v>213</v>
      </c>
      <c r="C42" s="56"/>
      <c r="D42" s="57"/>
    </row>
    <row r="43" spans="1:4" x14ac:dyDescent="0.2">
      <c r="A43" s="55" t="s">
        <v>272</v>
      </c>
      <c r="B43" s="75" t="s">
        <v>273</v>
      </c>
      <c r="C43" s="56"/>
      <c r="D43" s="57"/>
    </row>
    <row r="44" spans="1:4" x14ac:dyDescent="0.2">
      <c r="A44" s="55" t="s">
        <v>189</v>
      </c>
      <c r="B44" s="75" t="s">
        <v>190</v>
      </c>
      <c r="C44" s="56"/>
      <c r="D44" s="57"/>
    </row>
    <row r="45" spans="1:4" x14ac:dyDescent="0.2">
      <c r="A45" s="55"/>
      <c r="B45" s="75"/>
      <c r="C45" s="56"/>
      <c r="D45" s="57"/>
    </row>
    <row r="46" spans="1:4" x14ac:dyDescent="0.2">
      <c r="A46" s="55" t="s">
        <v>270</v>
      </c>
      <c r="B46" s="76" t="s">
        <v>271</v>
      </c>
      <c r="C46" s="56"/>
      <c r="D46" s="57"/>
    </row>
    <row r="47" spans="1:4" x14ac:dyDescent="0.2">
      <c r="A47" s="55" t="s">
        <v>259</v>
      </c>
      <c r="B47" s="76" t="s">
        <v>260</v>
      </c>
      <c r="C47" s="56"/>
      <c r="D47" s="57"/>
    </row>
    <row r="48" spans="1:4" x14ac:dyDescent="0.2">
      <c r="A48" s="55" t="s">
        <v>259</v>
      </c>
      <c r="B48" s="76" t="s">
        <v>260</v>
      </c>
      <c r="C48" s="56"/>
      <c r="D48" s="57"/>
    </row>
    <row r="49" spans="1:14" x14ac:dyDescent="0.2">
      <c r="A49" s="55" t="s">
        <v>170</v>
      </c>
      <c r="B49" s="75" t="s">
        <v>262</v>
      </c>
      <c r="C49" s="56"/>
      <c r="D49" s="57"/>
    </row>
    <row r="50" spans="1:14" x14ac:dyDescent="0.2">
      <c r="A50" s="55" t="s">
        <v>257</v>
      </c>
      <c r="B50" s="76" t="s">
        <v>258</v>
      </c>
      <c r="C50" s="56"/>
      <c r="D50" s="57"/>
    </row>
    <row r="51" spans="1:14" x14ac:dyDescent="0.2">
      <c r="A51" s="55" t="s">
        <v>263</v>
      </c>
      <c r="B51" s="76" t="s">
        <v>261</v>
      </c>
      <c r="C51" s="56"/>
      <c r="D51" s="57"/>
    </row>
    <row r="52" spans="1:14" x14ac:dyDescent="0.2">
      <c r="A52" s="55" t="s">
        <v>171</v>
      </c>
      <c r="B52" s="76" t="s">
        <v>212</v>
      </c>
      <c r="C52" s="56"/>
      <c r="D52" s="57"/>
    </row>
    <row r="53" spans="1:14" x14ac:dyDescent="0.2">
      <c r="A53" s="55"/>
      <c r="B53" s="76"/>
      <c r="C53" s="56"/>
      <c r="D53" s="57"/>
    </row>
    <row r="54" spans="1:14" x14ac:dyDescent="0.2">
      <c r="A54" s="55" t="s">
        <v>185</v>
      </c>
      <c r="B54" s="76" t="s">
        <v>218</v>
      </c>
      <c r="C54" s="56"/>
      <c r="D54" s="57"/>
    </row>
    <row r="55" spans="1:14" x14ac:dyDescent="0.2">
      <c r="A55" s="55" t="s">
        <v>268</v>
      </c>
      <c r="B55" s="76" t="s">
        <v>269</v>
      </c>
      <c r="C55" s="56"/>
      <c r="D55" s="57"/>
    </row>
    <row r="56" spans="1:14" x14ac:dyDescent="0.2">
      <c r="A56" s="55" t="s">
        <v>266</v>
      </c>
      <c r="B56" s="76" t="s">
        <v>267</v>
      </c>
      <c r="C56" s="56"/>
      <c r="D56" s="57"/>
    </row>
    <row r="57" spans="1:14" x14ac:dyDescent="0.2">
      <c r="C57" s="56"/>
      <c r="D57" s="57"/>
    </row>
    <row r="58" spans="1:14" x14ac:dyDescent="0.2">
      <c r="A58" s="55" t="s">
        <v>172</v>
      </c>
      <c r="B58" s="76" t="s">
        <v>211</v>
      </c>
      <c r="C58" s="56"/>
      <c r="D58" s="57"/>
    </row>
    <row r="59" spans="1:14" x14ac:dyDescent="0.2">
      <c r="A59" s="55" t="s">
        <v>173</v>
      </c>
      <c r="B59" s="75" t="s">
        <v>210</v>
      </c>
      <c r="C59" s="56"/>
      <c r="D59" s="57"/>
    </row>
    <row r="60" spans="1:14" x14ac:dyDescent="0.2">
      <c r="A60" s="56"/>
      <c r="B60" s="57"/>
    </row>
    <row r="61" spans="1:14" x14ac:dyDescent="0.2">
      <c r="A61" s="56"/>
      <c r="B61" s="57"/>
    </row>
    <row r="62" spans="1:14" x14ac:dyDescent="0.2">
      <c r="A62" s="56" t="s">
        <v>174</v>
      </c>
      <c r="B62" s="57"/>
      <c r="C62">
        <f>SUM(C14:C59)</f>
        <v>0</v>
      </c>
      <c r="D62">
        <f t="shared" ref="D62:N62" si="0">SUM(D14:D59)</f>
        <v>0</v>
      </c>
      <c r="E62">
        <f t="shared" si="0"/>
        <v>0</v>
      </c>
      <c r="F62">
        <f t="shared" si="0"/>
        <v>0</v>
      </c>
      <c r="G62">
        <f t="shared" si="0"/>
        <v>0</v>
      </c>
      <c r="H62">
        <f t="shared" si="0"/>
        <v>0</v>
      </c>
      <c r="I62">
        <f t="shared" si="0"/>
        <v>0</v>
      </c>
      <c r="J62">
        <f t="shared" si="0"/>
        <v>0</v>
      </c>
      <c r="K62">
        <f t="shared" si="0"/>
        <v>0</v>
      </c>
      <c r="L62">
        <f t="shared" si="0"/>
        <v>0</v>
      </c>
      <c r="M62">
        <f t="shared" si="0"/>
        <v>0</v>
      </c>
      <c r="N62">
        <f t="shared" si="0"/>
        <v>0</v>
      </c>
    </row>
    <row r="63" spans="1:14" x14ac:dyDescent="0.2">
      <c r="A63" s="56"/>
    </row>
    <row r="64" spans="1:14" x14ac:dyDescent="0.2">
      <c r="A64" s="56" t="s">
        <v>186</v>
      </c>
      <c r="C64">
        <f>'Punchegrunnlag - Balanse'!F82</f>
        <v>0</v>
      </c>
      <c r="D64">
        <f>'Punchegrunnlag - Balanse'!F57+'Punchegrunnlag - Balanse'!F58+'Punchegrunnlag - Balanse'!F59</f>
        <v>0</v>
      </c>
      <c r="E64">
        <f>'Punchegrunnlag - Balanse'!F35+'Punchegrunnlag - Balanse'!F36+'Punchegrunnlag - Balanse'!F37</f>
        <v>0</v>
      </c>
      <c r="F64">
        <f>'Punchegrunnlag - Balanse'!F62</f>
        <v>0</v>
      </c>
      <c r="G64">
        <f>'Punchegrunnlag - Balanse'!F67</f>
        <v>0</v>
      </c>
      <c r="H64">
        <f>'Punchegrunnlag - Balanse'!F70+'Punchegrunnlag - Balanse'!F72</f>
        <v>0</v>
      </c>
      <c r="I64">
        <f>'Punchegrunnlag - Balanse'!F74+'Punchegrunnlag - Balanse'!F76+'Punchegrunnlag - Balanse'!F77+'Punchegrunnlag - Balanse'!F79</f>
        <v>0</v>
      </c>
      <c r="J64">
        <f>'Punchegrunnlag - Balanse'!F87</f>
        <v>0</v>
      </c>
      <c r="K64">
        <f>SUM('Punchegrunnlag - Balanse'!F97:F100)</f>
        <v>0</v>
      </c>
      <c r="L64">
        <f>SUM('Punchegrunnlag - Balanse'!F106:F109)</f>
        <v>0</v>
      </c>
      <c r="M64">
        <f>'Punchegrunnlag - Balanse'!F120</f>
        <v>0</v>
      </c>
      <c r="N64">
        <f>'Punchegrunnlag - Balanse'!F122+'Punchegrunnlag - Balanse'!F124+'Punchegrunnlag - Balanse'!F125+'Punchegrunnlag - Balanse'!F127</f>
        <v>0</v>
      </c>
    </row>
    <row r="65" spans="1:14" x14ac:dyDescent="0.2">
      <c r="A65" s="56" t="s">
        <v>175</v>
      </c>
      <c r="C65">
        <f>C62-C64</f>
        <v>0</v>
      </c>
      <c r="D65">
        <f>D62-D64</f>
        <v>0</v>
      </c>
      <c r="E65">
        <f>E62-E64</f>
        <v>0</v>
      </c>
      <c r="F65">
        <f t="shared" ref="F65:N65" si="1">F62-F64</f>
        <v>0</v>
      </c>
      <c r="G65">
        <f t="shared" si="1"/>
        <v>0</v>
      </c>
      <c r="H65">
        <f t="shared" si="1"/>
        <v>0</v>
      </c>
      <c r="I65">
        <f t="shared" si="1"/>
        <v>0</v>
      </c>
      <c r="J65">
        <f t="shared" si="1"/>
        <v>0</v>
      </c>
      <c r="K65">
        <f t="shared" si="1"/>
        <v>0</v>
      </c>
      <c r="L65">
        <f t="shared" si="1"/>
        <v>0</v>
      </c>
      <c r="M65">
        <f t="shared" si="1"/>
        <v>0</v>
      </c>
      <c r="N65">
        <f t="shared" si="1"/>
        <v>0</v>
      </c>
    </row>
  </sheetData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1</vt:i4>
      </vt:variant>
    </vt:vector>
  </HeadingPairs>
  <TitlesOfParts>
    <vt:vector size="5" baseType="lpstr">
      <vt:lpstr>Puncegrunnlag - Resultat</vt:lpstr>
      <vt:lpstr>Punchegrunnlag - Balanse</vt:lpstr>
      <vt:lpstr>Fordringer og gjeld utland</vt:lpstr>
      <vt:lpstr>Ark1</vt:lpstr>
      <vt:lpstr>'Puncegrunnlag - Resultat'!Utskriftsområde</vt:lpstr>
    </vt:vector>
  </TitlesOfParts>
  <Company>Statistisk sentralbyrå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Hammer</dc:creator>
  <cp:lastModifiedBy>Hammer, Kjell</cp:lastModifiedBy>
  <cp:lastPrinted>2011-05-10T09:01:43Z</cp:lastPrinted>
  <dcterms:created xsi:type="dcterms:W3CDTF">2002-05-15T08:22:59Z</dcterms:created>
  <dcterms:modified xsi:type="dcterms:W3CDTF">2025-05-16T08:24:21Z</dcterms:modified>
</cp:coreProperties>
</file>